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615" activeTab="4"/>
  </bookViews>
  <sheets>
    <sheet name="资金情况统计表1" sheetId="1" r:id="rId1"/>
    <sheet name="资金情况统计表3" sheetId="4" r:id="rId2"/>
    <sheet name="资金情况统计表2" sheetId="5" r:id="rId3"/>
    <sheet name="项目情况统计表" sheetId="2" r:id="rId4"/>
    <sheet name="研发费用投入情况统计表" sheetId="6" r:id="rId5"/>
  </sheets>
  <calcPr calcId="144525" iterate="1" iterateCount="100" iterateDelta="0.001"/>
</workbook>
</file>

<file path=xl/sharedStrings.xml><?xml version="1.0" encoding="utf-8"?>
<sst xmlns="http://schemas.openxmlformats.org/spreadsheetml/2006/main" count="171" uniqueCount="98">
  <si>
    <t>附件2-1</t>
  </si>
  <si>
    <t>资金情况统计表1</t>
  </si>
  <si>
    <t>金额单位：万元</t>
  </si>
  <si>
    <t>序号</t>
  </si>
  <si>
    <t>资金下达文件名</t>
  </si>
  <si>
    <t>下达时间</t>
  </si>
  <si>
    <t>到账时间</t>
  </si>
  <si>
    <t>应到位资金</t>
  </si>
  <si>
    <t>实际到位资金</t>
  </si>
  <si>
    <t>年度内使用资金</t>
  </si>
  <si>
    <t>使用方向</t>
  </si>
  <si>
    <t>结余</t>
  </si>
  <si>
    <t>《玉溪市财政局 玉溪市装备制造业领导小组办公室关于下达2016年第一批装备制造产业发展专项资金的通知》（玉财企[2016]11号）</t>
  </si>
  <si>
    <t>2016.3.29</t>
  </si>
  <si>
    <t>2016.4.11</t>
  </si>
  <si>
    <t>贷款贴息</t>
  </si>
  <si>
    <t>《玉溪市财政局 玉溪市装备制造业领导小组办公室关于下达2016年第二批装备制造产业发展专项资金的通知》（玉财产业[2016]3号）</t>
  </si>
  <si>
    <t>2016.4.29</t>
  </si>
  <si>
    <t>2016.5.13</t>
  </si>
  <si>
    <t>研发费用</t>
  </si>
  <si>
    <t>《玉溪市财政局 玉溪市装备制造业领导小组办公室关于下达2017年第一批装备制造产业发展专项资金的通知》（玉财产业[2017]20号）</t>
  </si>
  <si>
    <t>2017.6.3</t>
  </si>
  <si>
    <t>2017.8.17</t>
  </si>
  <si>
    <t>《玉溪市财政局 玉溪市装备制造业领导小组办公室关于下达2017年第二批装备制造产业发展专项资金的通知》（玉财产业[2017]21号）</t>
  </si>
  <si>
    <t>2018.2.13</t>
  </si>
  <si>
    <t>自有资金先垫付</t>
  </si>
  <si>
    <t>2018.6.19</t>
  </si>
  <si>
    <t>《玉溪市财政局 玉溪市装备制造业领导小组办公室关于下达2018年第一批装备制造产业发展专项资金的通知》（玉财产业[2018]56号）</t>
  </si>
  <si>
    <t>2018.9.28</t>
  </si>
  <si>
    <t>2018.9.29</t>
  </si>
  <si>
    <t>《玉溪市财政局 玉溪市装备制造业领导小组办公室关于下达2018年第二批装备制造产业发展专项资金的通知》（玉财产业[2018]58号）</t>
  </si>
  <si>
    <t>附件2-3</t>
  </si>
  <si>
    <t>资金情况统计表3</t>
  </si>
  <si>
    <t>金额单位：万元（特别注明除外）</t>
  </si>
  <si>
    <t>项目名称</t>
  </si>
  <si>
    <t>2015年</t>
  </si>
  <si>
    <t>2016年</t>
  </si>
  <si>
    <t>2017年</t>
  </si>
  <si>
    <t>2018年</t>
  </si>
  <si>
    <t>合计</t>
  </si>
  <si>
    <t>备注</t>
  </si>
  <si>
    <t>企业总产值</t>
  </si>
  <si>
    <t>研发费用（元）</t>
  </si>
  <si>
    <t>—</t>
  </si>
  <si>
    <t>销售收入</t>
  </si>
  <si>
    <t>企业利润</t>
  </si>
  <si>
    <t>上缴税金</t>
  </si>
  <si>
    <t>企业产值利税率</t>
  </si>
  <si>
    <t>资产总额</t>
  </si>
  <si>
    <t>负债总额</t>
  </si>
  <si>
    <t>净资产</t>
  </si>
  <si>
    <t>资产负债率</t>
  </si>
  <si>
    <t>附件2-2</t>
  </si>
  <si>
    <t>资金情况统计表2</t>
  </si>
  <si>
    <t>付款金额</t>
  </si>
  <si>
    <t>支出方向</t>
  </si>
  <si>
    <t>资金结余</t>
  </si>
  <si>
    <t>2016年贷款贴息资金</t>
  </si>
  <si>
    <t>年度总贷款贴息资金数</t>
  </si>
  <si>
    <t>2017年贷款贴息资金</t>
  </si>
  <si>
    <t>2018年贷款贴息资金</t>
  </si>
  <si>
    <t>2016年研发费用</t>
  </si>
  <si>
    <t>太阳能-材料</t>
  </si>
  <si>
    <t>政府补助统计部分</t>
  </si>
  <si>
    <t>数控机床-材料</t>
  </si>
  <si>
    <t>精工铸造-材料</t>
  </si>
  <si>
    <t>2017年研发费用</t>
  </si>
  <si>
    <t>2018年研发费用</t>
  </si>
  <si>
    <t>附件2-4</t>
  </si>
  <si>
    <t>项目情况统计表</t>
  </si>
  <si>
    <t>目标值</t>
  </si>
  <si>
    <t>实际值</t>
  </si>
  <si>
    <t>太阳能生产（套）</t>
  </si>
  <si>
    <t>机床铸件（吨）</t>
  </si>
  <si>
    <t>精密数控机床（台）</t>
  </si>
  <si>
    <t>废旧汽车回收（辆）</t>
  </si>
  <si>
    <t>废旧汽车拆解（辆）</t>
  </si>
  <si>
    <t>研发项目数量（个）</t>
  </si>
  <si>
    <t>授权专利数量（个）</t>
  </si>
  <si>
    <t>太阳能合格率（%）</t>
  </si>
  <si>
    <t>合格产品：72712，废品：1448，合格率98.05%</t>
  </si>
  <si>
    <t>合格产品：85503，废品：806，合格率99.07%</t>
  </si>
  <si>
    <t>合格产品：65825，废品：89，合格率99.87%</t>
  </si>
  <si>
    <t>太阳能销量（套）</t>
  </si>
  <si>
    <t>太阳能市场占有率（年）</t>
  </si>
  <si>
    <t>带动就业人数（人）</t>
  </si>
  <si>
    <t>附件2-5</t>
  </si>
  <si>
    <t>研发费用投入情况统计表</t>
  </si>
  <si>
    <t>单位：万元</t>
  </si>
  <si>
    <t>年份</t>
  </si>
  <si>
    <t>研发费用投入</t>
  </si>
  <si>
    <t>研发费用占销售收入总比例</t>
  </si>
  <si>
    <t>精工铸造</t>
  </si>
  <si>
    <t>太阳能</t>
  </si>
  <si>
    <t>数控机床</t>
  </si>
  <si>
    <t>小计</t>
  </si>
  <si>
    <t>钢铁</t>
  </si>
  <si>
    <t>再生资源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</si>
</sst>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1"/>
      <color theme="1"/>
      <name val="仿宋"/>
      <charset val="134"/>
    </font>
    <font>
      <sz val="11"/>
      <color theme="1"/>
      <name val="黑体"/>
      <charset val="134"/>
    </font>
    <font>
      <sz val="22"/>
      <color theme="1"/>
      <name val="方正小标宋简体"/>
      <charset val="134"/>
    </font>
    <font>
      <b/>
      <sz val="11"/>
      <color theme="1"/>
      <name val="仿宋"/>
      <charset val="134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4" fillId="1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2" borderId="13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0" fillId="24" borderId="11" applyNumberFormat="0" applyAlignment="0" applyProtection="0">
      <alignment vertical="center"/>
    </xf>
    <xf numFmtId="0" fontId="19" fillId="24" borderId="8" applyNumberFormat="0" applyAlignment="0" applyProtection="0">
      <alignment vertical="center"/>
    </xf>
    <xf numFmtId="0" fontId="23" fillId="31" borderId="12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0" fontId="1" fillId="0" borderId="0" xfId="0" applyNumberFormat="1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 wrapText="1"/>
    </xf>
    <xf numFmtId="10" fontId="0" fillId="0" borderId="3" xfId="0" applyNumberFormat="1" applyBorder="1" applyAlignment="1">
      <alignment horizontal="center" vertical="center" wrapText="1"/>
    </xf>
    <xf numFmtId="10" fontId="0" fillId="0" borderId="2" xfId="0" applyNumberFormat="1" applyBorder="1" applyAlignment="1">
      <alignment vertical="center" wrapText="1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2" xfId="0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0" fontId="2" fillId="0" borderId="2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workbookViewId="0">
      <selection activeCell="C10" sqref="C10:C11"/>
    </sheetView>
  </sheetViews>
  <sheetFormatPr defaultColWidth="9" defaultRowHeight="13.5"/>
  <cols>
    <col min="1" max="1" width="6" customWidth="1"/>
    <col min="2" max="2" width="23.375" customWidth="1"/>
    <col min="3" max="3" width="12.125" customWidth="1"/>
    <col min="4" max="4" width="15.25" style="18" customWidth="1"/>
    <col min="5" max="5" width="15.5" customWidth="1"/>
    <col min="6" max="6" width="15.625" customWidth="1"/>
    <col min="7" max="7" width="17.25" customWidth="1"/>
    <col min="8" max="9" width="11.625" customWidth="1"/>
  </cols>
  <sheetData>
    <row r="1" ht="25" customHeight="1" spans="1:1">
      <c r="A1" s="35" t="s">
        <v>0</v>
      </c>
    </row>
    <row r="2" ht="28.5" spans="1:9">
      <c r="A2" s="20" t="s">
        <v>1</v>
      </c>
      <c r="B2" s="20"/>
      <c r="C2" s="20"/>
      <c r="D2" s="20"/>
      <c r="E2" s="20"/>
      <c r="F2" s="20"/>
      <c r="G2" s="20"/>
      <c r="H2" s="20"/>
      <c r="I2" s="20"/>
    </row>
    <row r="3" customFormat="1" ht="28.5" spans="1:9">
      <c r="A3" s="20"/>
      <c r="B3" s="20"/>
      <c r="C3" s="20"/>
      <c r="D3" s="20"/>
      <c r="E3" s="20"/>
      <c r="F3" s="20"/>
      <c r="G3" s="20"/>
      <c r="H3" s="34" t="s">
        <v>2</v>
      </c>
      <c r="I3" s="17"/>
    </row>
    <row r="4" s="34" customFormat="1" ht="36" customHeight="1" spans="1:9">
      <c r="A4" s="36" t="s">
        <v>3</v>
      </c>
      <c r="B4" s="36" t="s">
        <v>4</v>
      </c>
      <c r="C4" s="36" t="s">
        <v>5</v>
      </c>
      <c r="D4" s="36" t="s">
        <v>6</v>
      </c>
      <c r="E4" s="36" t="s">
        <v>7</v>
      </c>
      <c r="F4" s="36" t="s">
        <v>8</v>
      </c>
      <c r="G4" s="36" t="s">
        <v>9</v>
      </c>
      <c r="H4" s="36" t="s">
        <v>10</v>
      </c>
      <c r="I4" s="36" t="s">
        <v>11</v>
      </c>
    </row>
    <row r="5" s="17" customFormat="1" ht="85" customHeight="1" spans="1:9">
      <c r="A5" s="25">
        <v>1</v>
      </c>
      <c r="B5" s="37" t="s">
        <v>12</v>
      </c>
      <c r="C5" s="26" t="s">
        <v>13</v>
      </c>
      <c r="D5" s="25" t="s">
        <v>14</v>
      </c>
      <c r="E5" s="26">
        <v>500</v>
      </c>
      <c r="F5" s="26">
        <v>500</v>
      </c>
      <c r="G5" s="26">
        <v>500</v>
      </c>
      <c r="H5" s="26" t="s">
        <v>15</v>
      </c>
      <c r="I5" s="26"/>
    </row>
    <row r="6" s="17" customFormat="1" ht="87" customHeight="1" spans="1:9">
      <c r="A6" s="25">
        <v>2</v>
      </c>
      <c r="B6" s="37" t="s">
        <v>16</v>
      </c>
      <c r="C6" s="26" t="s">
        <v>17</v>
      </c>
      <c r="D6" s="25" t="s">
        <v>18</v>
      </c>
      <c r="E6" s="26">
        <v>500</v>
      </c>
      <c r="F6" s="26">
        <v>500</v>
      </c>
      <c r="G6" s="26">
        <v>500</v>
      </c>
      <c r="H6" s="26" t="s">
        <v>19</v>
      </c>
      <c r="I6" s="26"/>
    </row>
    <row r="7" s="17" customFormat="1" ht="93" customHeight="1" spans="1:9">
      <c r="A7" s="25">
        <v>3</v>
      </c>
      <c r="B7" s="37" t="s">
        <v>20</v>
      </c>
      <c r="C7" s="26" t="s">
        <v>21</v>
      </c>
      <c r="D7" s="25" t="s">
        <v>22</v>
      </c>
      <c r="E7" s="26">
        <v>500</v>
      </c>
      <c r="F7" s="26">
        <v>500</v>
      </c>
      <c r="G7" s="26">
        <v>500</v>
      </c>
      <c r="H7" s="26" t="s">
        <v>15</v>
      </c>
      <c r="I7" s="26"/>
    </row>
    <row r="8" s="17" customFormat="1" ht="55" customHeight="1" spans="1:9">
      <c r="A8" s="21">
        <v>4</v>
      </c>
      <c r="B8" s="44" t="s">
        <v>23</v>
      </c>
      <c r="C8" s="21" t="s">
        <v>21</v>
      </c>
      <c r="D8" s="25" t="s">
        <v>24</v>
      </c>
      <c r="E8" s="45">
        <v>500</v>
      </c>
      <c r="F8" s="26">
        <v>200</v>
      </c>
      <c r="G8" s="26">
        <v>0</v>
      </c>
      <c r="H8" s="26" t="s">
        <v>19</v>
      </c>
      <c r="I8" s="37" t="s">
        <v>25</v>
      </c>
    </row>
    <row r="9" s="17" customFormat="1" ht="55" customHeight="1" spans="1:9">
      <c r="A9" s="24"/>
      <c r="B9" s="46"/>
      <c r="C9" s="24"/>
      <c r="D9" s="25" t="s">
        <v>26</v>
      </c>
      <c r="E9" s="47"/>
      <c r="F9" s="26">
        <v>300</v>
      </c>
      <c r="G9" s="26">
        <v>0</v>
      </c>
      <c r="H9" s="26" t="s">
        <v>19</v>
      </c>
      <c r="I9" s="37" t="s">
        <v>25</v>
      </c>
    </row>
    <row r="10" s="17" customFormat="1" ht="91" customHeight="1" spans="1:9">
      <c r="A10" s="25">
        <v>5</v>
      </c>
      <c r="B10" s="48" t="s">
        <v>27</v>
      </c>
      <c r="C10" s="26" t="s">
        <v>28</v>
      </c>
      <c r="D10" s="25" t="s">
        <v>29</v>
      </c>
      <c r="E10" s="26">
        <v>500</v>
      </c>
      <c r="F10" s="26">
        <v>500</v>
      </c>
      <c r="G10" s="26">
        <v>500</v>
      </c>
      <c r="H10" s="26" t="s">
        <v>15</v>
      </c>
      <c r="I10" s="26"/>
    </row>
    <row r="11" s="17" customFormat="1" ht="127" customHeight="1" spans="1:9">
      <c r="A11" s="25">
        <v>6</v>
      </c>
      <c r="B11" s="37" t="s">
        <v>30</v>
      </c>
      <c r="C11" s="26" t="s">
        <v>28</v>
      </c>
      <c r="D11" s="25" t="s">
        <v>29</v>
      </c>
      <c r="E11" s="26">
        <v>500</v>
      </c>
      <c r="F11" s="26">
        <v>500</v>
      </c>
      <c r="G11" s="26">
        <v>500</v>
      </c>
      <c r="H11" s="26" t="s">
        <v>19</v>
      </c>
      <c r="I11" s="26"/>
    </row>
  </sheetData>
  <mergeCells count="6">
    <mergeCell ref="A2:I2"/>
    <mergeCell ref="H3:I3"/>
    <mergeCell ref="A8:A9"/>
    <mergeCell ref="B8:B9"/>
    <mergeCell ref="C8:C9"/>
    <mergeCell ref="E8:E9"/>
  </mergeCells>
  <pageMargins left="0.751388888888889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"/>
  <sheetViews>
    <sheetView workbookViewId="0">
      <selection activeCell="A6" sqref="$A6:$XFD6"/>
    </sheetView>
  </sheetViews>
  <sheetFormatPr defaultColWidth="9" defaultRowHeight="13.5" outlineLevelCol="7"/>
  <cols>
    <col min="1" max="1" width="5.25" customWidth="1"/>
    <col min="2" max="2" width="14.5" style="39" customWidth="1"/>
    <col min="3" max="8" width="14.5" customWidth="1"/>
  </cols>
  <sheetData>
    <row r="1" customFormat="1" ht="25" customHeight="1" spans="1:2">
      <c r="A1" s="35" t="s">
        <v>31</v>
      </c>
      <c r="B1" s="39"/>
    </row>
    <row r="2" ht="28.5" spans="1:7">
      <c r="A2" s="20" t="s">
        <v>32</v>
      </c>
      <c r="B2" s="40"/>
      <c r="C2" s="20"/>
      <c r="D2" s="20"/>
      <c r="E2" s="20"/>
      <c r="F2" s="20"/>
      <c r="G2" s="20"/>
    </row>
    <row r="3" customFormat="1" ht="28.5" spans="1:7">
      <c r="A3" s="20"/>
      <c r="B3" s="40"/>
      <c r="C3" s="20"/>
      <c r="D3" s="20"/>
      <c r="E3" s="20"/>
      <c r="F3" s="20"/>
      <c r="G3" s="34" t="s">
        <v>33</v>
      </c>
    </row>
    <row r="4" s="34" customFormat="1" ht="36" customHeight="1" spans="1:8">
      <c r="A4" s="36" t="s">
        <v>3</v>
      </c>
      <c r="B4" s="41" t="s">
        <v>34</v>
      </c>
      <c r="C4" s="36" t="s">
        <v>35</v>
      </c>
      <c r="D4" s="36" t="s">
        <v>36</v>
      </c>
      <c r="E4" s="36" t="s">
        <v>37</v>
      </c>
      <c r="F4" s="36" t="s">
        <v>38</v>
      </c>
      <c r="G4" s="36" t="s">
        <v>39</v>
      </c>
      <c r="H4" s="36" t="s">
        <v>40</v>
      </c>
    </row>
    <row r="5" s="34" customFormat="1" ht="36" customHeight="1" spans="1:8">
      <c r="A5" s="25">
        <v>1</v>
      </c>
      <c r="B5" s="42" t="s">
        <v>41</v>
      </c>
      <c r="C5" s="27">
        <v>36954.3</v>
      </c>
      <c r="D5" s="27">
        <v>32172.25</v>
      </c>
      <c r="E5" s="27">
        <v>104407.84</v>
      </c>
      <c r="F5" s="27">
        <v>226797.56</v>
      </c>
      <c r="G5" s="25">
        <f>D5+E5+F5</f>
        <v>363377.65</v>
      </c>
      <c r="H5" s="25"/>
    </row>
    <row r="6" s="17" customFormat="1" ht="48" customHeight="1" spans="1:8">
      <c r="A6" s="25">
        <v>2</v>
      </c>
      <c r="B6" s="42" t="s">
        <v>42</v>
      </c>
      <c r="C6" s="25" t="s">
        <v>43</v>
      </c>
      <c r="D6" s="27">
        <v>15853537.85</v>
      </c>
      <c r="E6" s="27">
        <v>15000300</v>
      </c>
      <c r="F6" s="27">
        <v>20075600</v>
      </c>
      <c r="G6" s="25">
        <f t="shared" ref="G6:G13" si="0">D6+E6+F6</f>
        <v>50929437.85</v>
      </c>
      <c r="H6" s="26"/>
    </row>
    <row r="7" s="17" customFormat="1" ht="36" customHeight="1" spans="1:8">
      <c r="A7" s="25">
        <v>3</v>
      </c>
      <c r="B7" s="42" t="s">
        <v>44</v>
      </c>
      <c r="C7" s="27">
        <v>30788.95</v>
      </c>
      <c r="D7" s="27">
        <v>35446.27</v>
      </c>
      <c r="E7" s="27">
        <v>106076.75</v>
      </c>
      <c r="F7" s="27">
        <v>227251.02</v>
      </c>
      <c r="G7" s="25">
        <f t="shared" si="0"/>
        <v>368774.04</v>
      </c>
      <c r="H7" s="26"/>
    </row>
    <row r="8" s="17" customFormat="1" ht="36" customHeight="1" spans="1:8">
      <c r="A8" s="25">
        <v>4</v>
      </c>
      <c r="B8" s="42" t="s">
        <v>45</v>
      </c>
      <c r="C8" s="27">
        <v>-6294.92</v>
      </c>
      <c r="D8" s="27">
        <v>-3114.63</v>
      </c>
      <c r="E8" s="27">
        <v>-1650.99</v>
      </c>
      <c r="F8" s="27">
        <v>1196.5</v>
      </c>
      <c r="G8" s="25">
        <f t="shared" si="0"/>
        <v>-3569.12</v>
      </c>
      <c r="H8" s="26"/>
    </row>
    <row r="9" s="17" customFormat="1" ht="36" customHeight="1" spans="1:8">
      <c r="A9" s="25">
        <v>5</v>
      </c>
      <c r="B9" s="42" t="s">
        <v>46</v>
      </c>
      <c r="C9" s="27">
        <v>690.08</v>
      </c>
      <c r="D9" s="27">
        <v>1458.27</v>
      </c>
      <c r="E9" s="27">
        <v>2608.18</v>
      </c>
      <c r="F9" s="27">
        <v>1196.5</v>
      </c>
      <c r="G9" s="25">
        <f t="shared" si="0"/>
        <v>5262.95</v>
      </c>
      <c r="H9" s="26"/>
    </row>
    <row r="10" s="17" customFormat="1" ht="36" customHeight="1" spans="1:8">
      <c r="A10" s="25">
        <v>6</v>
      </c>
      <c r="B10" s="42" t="s">
        <v>47</v>
      </c>
      <c r="C10" s="43">
        <f>(C9+C8)/C5</f>
        <v>-0.151669494483727</v>
      </c>
      <c r="D10" s="43">
        <f>(D9+D8)/D5</f>
        <v>-0.051484120631911</v>
      </c>
      <c r="E10" s="43">
        <f>(E9+E8)/E5</f>
        <v>0.0091677981270372</v>
      </c>
      <c r="F10" s="43">
        <f>(F9+F8)/F5</f>
        <v>0.010551259898916</v>
      </c>
      <c r="G10" s="25">
        <f t="shared" si="0"/>
        <v>-0.0317650626059578</v>
      </c>
      <c r="H10" s="26"/>
    </row>
    <row r="11" s="17" customFormat="1" ht="36" customHeight="1" spans="1:8">
      <c r="A11" s="25">
        <v>7</v>
      </c>
      <c r="B11" s="42" t="s">
        <v>48</v>
      </c>
      <c r="C11" s="25" t="s">
        <v>43</v>
      </c>
      <c r="D11" s="27">
        <v>178222.59</v>
      </c>
      <c r="E11" s="27">
        <v>165645.79</v>
      </c>
      <c r="F11" s="27">
        <v>168062.98</v>
      </c>
      <c r="G11" s="25">
        <f t="shared" si="0"/>
        <v>511931.36</v>
      </c>
      <c r="H11" s="26"/>
    </row>
    <row r="12" s="17" customFormat="1" ht="36" customHeight="1" spans="1:8">
      <c r="A12" s="25">
        <v>8</v>
      </c>
      <c r="B12" s="42" t="s">
        <v>49</v>
      </c>
      <c r="C12" s="25" t="s">
        <v>43</v>
      </c>
      <c r="D12" s="27">
        <v>142210.06</v>
      </c>
      <c r="E12" s="27">
        <v>128197.19</v>
      </c>
      <c r="F12" s="27">
        <v>129409.75</v>
      </c>
      <c r="G12" s="25">
        <f t="shared" si="0"/>
        <v>399817</v>
      </c>
      <c r="H12" s="26"/>
    </row>
    <row r="13" s="17" customFormat="1" ht="36" customHeight="1" spans="1:8">
      <c r="A13" s="25">
        <v>9</v>
      </c>
      <c r="B13" s="42" t="s">
        <v>50</v>
      </c>
      <c r="C13" s="25" t="s">
        <v>43</v>
      </c>
      <c r="D13" s="27">
        <f>D11-D12</f>
        <v>36012.53</v>
      </c>
      <c r="E13" s="27">
        <f>E11-E12</f>
        <v>37448.6</v>
      </c>
      <c r="F13" s="27">
        <f>F11-F12</f>
        <v>38653.23</v>
      </c>
      <c r="G13" s="25">
        <f t="shared" si="0"/>
        <v>112114.36</v>
      </c>
      <c r="H13" s="26"/>
    </row>
    <row r="14" s="17" customFormat="1" ht="36" customHeight="1" spans="1:8">
      <c r="A14" s="25">
        <v>10</v>
      </c>
      <c r="B14" s="42" t="s">
        <v>51</v>
      </c>
      <c r="C14" s="25" t="s">
        <v>43</v>
      </c>
      <c r="D14" s="43">
        <f>D12/D11</f>
        <v>0.797935099024203</v>
      </c>
      <c r="E14" s="43">
        <f>E12/E11</f>
        <v>0.77392362341355</v>
      </c>
      <c r="F14" s="43">
        <f>F12/F11</f>
        <v>0.770007469818755</v>
      </c>
      <c r="G14" s="25" t="s">
        <v>43</v>
      </c>
      <c r="H14" s="26"/>
    </row>
  </sheetData>
  <mergeCells count="1">
    <mergeCell ref="A2:G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"/>
  <sheetViews>
    <sheetView workbookViewId="0">
      <selection activeCell="A1" sqref="A1"/>
    </sheetView>
  </sheetViews>
  <sheetFormatPr defaultColWidth="9" defaultRowHeight="13.5" outlineLevelCol="5"/>
  <cols>
    <col min="1" max="1" width="6" customWidth="1"/>
    <col min="2" max="2" width="23.375" customWidth="1"/>
    <col min="3" max="3" width="15.5" customWidth="1"/>
    <col min="4" max="4" width="17.75" customWidth="1"/>
    <col min="5" max="5" width="15.625" style="18" customWidth="1"/>
    <col min="6" max="6" width="17.25" customWidth="1"/>
  </cols>
  <sheetData>
    <row r="1" customFormat="1" ht="25" customHeight="1" spans="1:5">
      <c r="A1" s="35" t="s">
        <v>52</v>
      </c>
      <c r="E1" s="18"/>
    </row>
    <row r="2" ht="28.5" spans="1:6">
      <c r="A2" s="20" t="s">
        <v>53</v>
      </c>
      <c r="B2" s="20"/>
      <c r="C2" s="20"/>
      <c r="D2" s="20"/>
      <c r="E2" s="20"/>
      <c r="F2" s="20"/>
    </row>
    <row r="3" customFormat="1" ht="28.5" spans="1:6">
      <c r="A3" s="20"/>
      <c r="B3" s="20"/>
      <c r="C3" s="20"/>
      <c r="D3" s="20"/>
      <c r="E3" s="34" t="s">
        <v>2</v>
      </c>
      <c r="F3" s="34"/>
    </row>
    <row r="4" s="34" customFormat="1" ht="36" customHeight="1" spans="1:6">
      <c r="A4" s="36" t="s">
        <v>3</v>
      </c>
      <c r="B4" s="36"/>
      <c r="C4" s="36" t="s">
        <v>54</v>
      </c>
      <c r="D4" s="36" t="s">
        <v>55</v>
      </c>
      <c r="E4" s="36" t="s">
        <v>56</v>
      </c>
      <c r="F4" s="36" t="s">
        <v>40</v>
      </c>
    </row>
    <row r="5" s="17" customFormat="1" ht="36" customHeight="1" spans="1:6">
      <c r="A5" s="25">
        <v>1</v>
      </c>
      <c r="B5" s="25" t="s">
        <v>57</v>
      </c>
      <c r="C5" s="27">
        <v>19749601.91</v>
      </c>
      <c r="D5" s="25" t="s">
        <v>15</v>
      </c>
      <c r="E5" s="25">
        <v>0</v>
      </c>
      <c r="F5" s="37" t="s">
        <v>58</v>
      </c>
    </row>
    <row r="6" s="17" customFormat="1" ht="36" customHeight="1" spans="1:6">
      <c r="A6" s="25">
        <v>2</v>
      </c>
      <c r="B6" s="25" t="s">
        <v>59</v>
      </c>
      <c r="C6" s="27">
        <v>16392934.13</v>
      </c>
      <c r="D6" s="25" t="s">
        <v>15</v>
      </c>
      <c r="E6" s="25">
        <v>0</v>
      </c>
      <c r="F6" s="37" t="s">
        <v>58</v>
      </c>
    </row>
    <row r="7" s="17" customFormat="1" ht="36" customHeight="1" spans="1:6">
      <c r="A7" s="25">
        <v>3</v>
      </c>
      <c r="B7" s="25" t="s">
        <v>60</v>
      </c>
      <c r="C7" s="27">
        <v>10906717.42</v>
      </c>
      <c r="D7" s="25" t="s">
        <v>15</v>
      </c>
      <c r="E7" s="25">
        <v>0</v>
      </c>
      <c r="F7" s="37" t="s">
        <v>58</v>
      </c>
    </row>
    <row r="8" s="17" customFormat="1" ht="36" customHeight="1" spans="1:6">
      <c r="A8" s="25">
        <v>4</v>
      </c>
      <c r="B8" s="26" t="s">
        <v>39</v>
      </c>
      <c r="C8" s="38">
        <f>SUM(C5:C7)</f>
        <v>47049253.46</v>
      </c>
      <c r="D8" s="25" t="s">
        <v>15</v>
      </c>
      <c r="E8" s="25">
        <v>0</v>
      </c>
      <c r="F8" s="25" t="s">
        <v>43</v>
      </c>
    </row>
    <row r="9" s="17" customFormat="1" ht="36" customHeight="1" spans="1:6">
      <c r="A9" s="25">
        <v>5</v>
      </c>
      <c r="B9" s="26" t="s">
        <v>61</v>
      </c>
      <c r="C9" s="26">
        <v>2900000</v>
      </c>
      <c r="D9" s="26" t="s">
        <v>62</v>
      </c>
      <c r="E9" s="25">
        <v>0</v>
      </c>
      <c r="F9" s="26" t="s">
        <v>63</v>
      </c>
    </row>
    <row r="10" s="17" customFormat="1" ht="36" customHeight="1" spans="1:6">
      <c r="A10" s="25">
        <v>6</v>
      </c>
      <c r="B10" s="26" t="s">
        <v>61</v>
      </c>
      <c r="C10" s="26">
        <v>1700000</v>
      </c>
      <c r="D10" s="26" t="s">
        <v>64</v>
      </c>
      <c r="E10" s="25">
        <v>0</v>
      </c>
      <c r="F10" s="26" t="s">
        <v>63</v>
      </c>
    </row>
    <row r="11" s="17" customFormat="1" ht="36" customHeight="1" spans="1:6">
      <c r="A11" s="25">
        <v>7</v>
      </c>
      <c r="B11" s="26" t="s">
        <v>61</v>
      </c>
      <c r="C11" s="26">
        <v>400000</v>
      </c>
      <c r="D11" s="26" t="s">
        <v>65</v>
      </c>
      <c r="E11" s="25">
        <v>0</v>
      </c>
      <c r="F11" s="26" t="s">
        <v>63</v>
      </c>
    </row>
    <row r="12" s="17" customFormat="1" ht="36" customHeight="1" spans="1:6">
      <c r="A12" s="25">
        <v>8</v>
      </c>
      <c r="B12" s="26" t="s">
        <v>66</v>
      </c>
      <c r="C12" s="26">
        <v>2440000</v>
      </c>
      <c r="D12" s="26" t="s">
        <v>62</v>
      </c>
      <c r="E12" s="25">
        <v>0</v>
      </c>
      <c r="F12" s="26" t="s">
        <v>63</v>
      </c>
    </row>
    <row r="13" s="17" customFormat="1" ht="36" customHeight="1" spans="1:6">
      <c r="A13" s="25">
        <v>9</v>
      </c>
      <c r="B13" s="26" t="s">
        <v>66</v>
      </c>
      <c r="C13" s="26">
        <v>2560000</v>
      </c>
      <c r="D13" s="26" t="s">
        <v>64</v>
      </c>
      <c r="E13" s="25">
        <v>0</v>
      </c>
      <c r="F13" s="26" t="s">
        <v>63</v>
      </c>
    </row>
    <row r="14" s="17" customFormat="1" ht="36" customHeight="1" spans="1:6">
      <c r="A14" s="25">
        <v>10</v>
      </c>
      <c r="B14" s="26" t="s">
        <v>67</v>
      </c>
      <c r="C14" s="26">
        <v>1760000</v>
      </c>
      <c r="D14" s="26" t="s">
        <v>62</v>
      </c>
      <c r="E14" s="25">
        <v>0</v>
      </c>
      <c r="F14" s="26" t="s">
        <v>63</v>
      </c>
    </row>
    <row r="15" s="17" customFormat="1" ht="36" customHeight="1" spans="1:6">
      <c r="A15" s="25">
        <v>11</v>
      </c>
      <c r="B15" s="26" t="s">
        <v>67</v>
      </c>
      <c r="C15" s="26">
        <v>2120000</v>
      </c>
      <c r="D15" s="26" t="s">
        <v>64</v>
      </c>
      <c r="E15" s="25">
        <v>0</v>
      </c>
      <c r="F15" s="26" t="s">
        <v>63</v>
      </c>
    </row>
    <row r="16" s="17" customFormat="1" ht="36" customHeight="1" spans="1:6">
      <c r="A16" s="25">
        <v>12</v>
      </c>
      <c r="B16" s="26" t="s">
        <v>67</v>
      </c>
      <c r="C16" s="26">
        <v>1120000</v>
      </c>
      <c r="D16" s="26" t="s">
        <v>65</v>
      </c>
      <c r="E16" s="25">
        <v>0</v>
      </c>
      <c r="F16" s="26" t="s">
        <v>63</v>
      </c>
    </row>
    <row r="17" ht="38" customHeight="1" spans="1:6">
      <c r="A17" s="25">
        <v>13</v>
      </c>
      <c r="B17" s="25" t="s">
        <v>39</v>
      </c>
      <c r="C17" s="36">
        <f>SUM(C9:C16)</f>
        <v>15000000</v>
      </c>
      <c r="D17" s="25" t="s">
        <v>43</v>
      </c>
      <c r="E17" s="25">
        <v>0</v>
      </c>
      <c r="F17" s="25" t="s">
        <v>43</v>
      </c>
    </row>
  </sheetData>
  <mergeCells count="2">
    <mergeCell ref="A2:F2"/>
    <mergeCell ref="E3:F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A2" sqref="A2:I2"/>
    </sheetView>
  </sheetViews>
  <sheetFormatPr defaultColWidth="9" defaultRowHeight="13.5"/>
  <cols>
    <col min="1" max="1" width="8.125" style="18" customWidth="1"/>
    <col min="2" max="2" width="28.25" customWidth="1"/>
    <col min="3" max="9" width="12.625" customWidth="1"/>
  </cols>
  <sheetData>
    <row r="1" ht="21" customHeight="1" spans="1:1">
      <c r="A1" s="19" t="s">
        <v>68</v>
      </c>
    </row>
    <row r="2" ht="36" customHeight="1" spans="1:9">
      <c r="A2" s="20" t="s">
        <v>69</v>
      </c>
      <c r="B2" s="20"/>
      <c r="C2" s="20"/>
      <c r="D2" s="20"/>
      <c r="E2" s="20"/>
      <c r="F2" s="20"/>
      <c r="G2" s="20"/>
      <c r="H2" s="20"/>
      <c r="I2" s="20"/>
    </row>
    <row r="3" s="17" customFormat="1" ht="38" customHeight="1" spans="1:9">
      <c r="A3" s="21" t="s">
        <v>3</v>
      </c>
      <c r="B3" s="21" t="s">
        <v>34</v>
      </c>
      <c r="C3" s="22" t="s">
        <v>36</v>
      </c>
      <c r="D3" s="23"/>
      <c r="E3" s="22" t="s">
        <v>37</v>
      </c>
      <c r="F3" s="23"/>
      <c r="G3" s="22" t="s">
        <v>38</v>
      </c>
      <c r="H3" s="23"/>
      <c r="I3" s="25" t="s">
        <v>40</v>
      </c>
    </row>
    <row r="4" s="17" customFormat="1" ht="38" customHeight="1" spans="1:9">
      <c r="A4" s="24"/>
      <c r="B4" s="24"/>
      <c r="C4" s="25" t="s">
        <v>70</v>
      </c>
      <c r="D4" s="25" t="s">
        <v>71</v>
      </c>
      <c r="E4" s="25" t="s">
        <v>70</v>
      </c>
      <c r="F4" s="25" t="s">
        <v>71</v>
      </c>
      <c r="G4" s="25" t="s">
        <v>70</v>
      </c>
      <c r="H4" s="25" t="s">
        <v>71</v>
      </c>
      <c r="I4" s="25"/>
    </row>
    <row r="5" s="17" customFormat="1" ht="38" customHeight="1" spans="1:9">
      <c r="A5" s="25">
        <v>1</v>
      </c>
      <c r="B5" s="26" t="s">
        <v>72</v>
      </c>
      <c r="C5" s="26">
        <v>71616</v>
      </c>
      <c r="D5" s="26">
        <v>72712</v>
      </c>
      <c r="E5" s="26">
        <v>84202</v>
      </c>
      <c r="F5" s="26">
        <v>85503</v>
      </c>
      <c r="G5" s="26">
        <v>65049</v>
      </c>
      <c r="H5" s="26">
        <v>65825</v>
      </c>
      <c r="I5" s="26"/>
    </row>
    <row r="6" s="17" customFormat="1" ht="38" customHeight="1" spans="1:9">
      <c r="A6" s="25">
        <v>2</v>
      </c>
      <c r="B6" s="26" t="s">
        <v>73</v>
      </c>
      <c r="C6" s="26">
        <v>4637.45</v>
      </c>
      <c r="D6" s="26">
        <v>4738.56</v>
      </c>
      <c r="E6" s="26">
        <v>14967.34</v>
      </c>
      <c r="F6" s="26">
        <v>15126.95</v>
      </c>
      <c r="G6" s="26">
        <v>25165.39</v>
      </c>
      <c r="H6" s="26">
        <v>25520.85</v>
      </c>
      <c r="I6" s="26"/>
    </row>
    <row r="7" s="17" customFormat="1" ht="38" customHeight="1" spans="1:9">
      <c r="A7" s="25">
        <v>3</v>
      </c>
      <c r="B7" s="26" t="s">
        <v>74</v>
      </c>
      <c r="C7" s="26">
        <v>1004</v>
      </c>
      <c r="D7" s="26">
        <v>1019</v>
      </c>
      <c r="E7" s="26">
        <v>1524</v>
      </c>
      <c r="F7" s="26">
        <v>1546</v>
      </c>
      <c r="G7" s="27">
        <v>913</v>
      </c>
      <c r="H7" s="26">
        <v>928</v>
      </c>
      <c r="I7" s="26"/>
    </row>
    <row r="8" s="17" customFormat="1" ht="39" customHeight="1" spans="1:9">
      <c r="A8" s="25">
        <v>4</v>
      </c>
      <c r="B8" s="26" t="s">
        <v>75</v>
      </c>
      <c r="C8" s="25" t="s">
        <v>43</v>
      </c>
      <c r="D8" s="25" t="s">
        <v>43</v>
      </c>
      <c r="E8" s="25" t="s">
        <v>43</v>
      </c>
      <c r="F8" s="25" t="s">
        <v>43</v>
      </c>
      <c r="G8" s="27">
        <v>2847</v>
      </c>
      <c r="H8" s="26">
        <v>2906</v>
      </c>
      <c r="I8" s="26"/>
    </row>
    <row r="9" ht="39" customHeight="1" spans="1:9">
      <c r="A9" s="25">
        <v>5</v>
      </c>
      <c r="B9" s="26" t="s">
        <v>76</v>
      </c>
      <c r="C9" s="28" t="s">
        <v>43</v>
      </c>
      <c r="D9" s="28" t="s">
        <v>43</v>
      </c>
      <c r="E9" s="28" t="s">
        <v>43</v>
      </c>
      <c r="F9" s="28" t="s">
        <v>43</v>
      </c>
      <c r="G9" s="27">
        <v>1415</v>
      </c>
      <c r="H9" s="27">
        <v>1469</v>
      </c>
      <c r="I9" s="33"/>
    </row>
    <row r="10" ht="39" customHeight="1" spans="1:9">
      <c r="A10" s="25">
        <v>5</v>
      </c>
      <c r="B10" s="26" t="s">
        <v>77</v>
      </c>
      <c r="C10" s="28">
        <v>12</v>
      </c>
      <c r="D10" s="28"/>
      <c r="E10" s="28">
        <v>20</v>
      </c>
      <c r="F10" s="28"/>
      <c r="G10" s="27">
        <v>25</v>
      </c>
      <c r="H10" s="27"/>
      <c r="I10" s="33"/>
    </row>
    <row r="11" ht="39" customHeight="1" spans="1:9">
      <c r="A11" s="25">
        <v>6</v>
      </c>
      <c r="B11" s="26" t="s">
        <v>78</v>
      </c>
      <c r="C11" s="28">
        <v>6</v>
      </c>
      <c r="D11" s="28"/>
      <c r="E11" s="28">
        <v>3</v>
      </c>
      <c r="F11" s="28"/>
      <c r="G11" s="27">
        <v>20</v>
      </c>
      <c r="H11" s="27"/>
      <c r="I11" s="33"/>
    </row>
    <row r="12" ht="38" customHeight="1" spans="1:9">
      <c r="A12" s="25">
        <v>7</v>
      </c>
      <c r="B12" s="26" t="s">
        <v>79</v>
      </c>
      <c r="C12" s="29" t="s">
        <v>80</v>
      </c>
      <c r="D12" s="30"/>
      <c r="E12" s="29" t="s">
        <v>81</v>
      </c>
      <c r="F12" s="30"/>
      <c r="G12" s="31" t="s">
        <v>82</v>
      </c>
      <c r="H12" s="32"/>
      <c r="I12" s="33"/>
    </row>
    <row r="13" ht="38" customHeight="1" spans="1:9">
      <c r="A13" s="26">
        <v>8</v>
      </c>
      <c r="B13" s="26" t="s">
        <v>83</v>
      </c>
      <c r="C13" s="22">
        <v>66823</v>
      </c>
      <c r="D13" s="23"/>
      <c r="E13" s="22">
        <v>76075</v>
      </c>
      <c r="F13" s="23"/>
      <c r="G13" s="22">
        <v>72960</v>
      </c>
      <c r="H13" s="23"/>
      <c r="I13" s="26"/>
    </row>
    <row r="14" ht="38" customHeight="1" spans="1:9">
      <c r="A14" s="26">
        <v>9</v>
      </c>
      <c r="B14" s="26" t="s">
        <v>84</v>
      </c>
      <c r="C14" s="26"/>
      <c r="D14" s="26"/>
      <c r="E14" s="26"/>
      <c r="F14" s="26"/>
      <c r="G14" s="26"/>
      <c r="H14" s="26"/>
      <c r="I14" s="26"/>
    </row>
    <row r="15" ht="38" customHeight="1" spans="1:9">
      <c r="A15" s="26">
        <v>10</v>
      </c>
      <c r="B15" s="26" t="s">
        <v>85</v>
      </c>
      <c r="C15" s="22">
        <v>1003</v>
      </c>
      <c r="D15" s="23"/>
      <c r="E15" s="22">
        <v>1710</v>
      </c>
      <c r="F15" s="23"/>
      <c r="G15" s="22">
        <v>2015</v>
      </c>
      <c r="H15" s="23"/>
      <c r="I15" s="26"/>
    </row>
  </sheetData>
  <mergeCells count="13">
    <mergeCell ref="A2:I2"/>
    <mergeCell ref="C3:D3"/>
    <mergeCell ref="E3:F3"/>
    <mergeCell ref="G3:H3"/>
    <mergeCell ref="C12:D12"/>
    <mergeCell ref="E12:F12"/>
    <mergeCell ref="G12:H12"/>
    <mergeCell ref="C13:D13"/>
    <mergeCell ref="E13:F13"/>
    <mergeCell ref="G13:H13"/>
    <mergeCell ref="C15:D15"/>
    <mergeCell ref="E15:F15"/>
    <mergeCell ref="G15:H15"/>
  </mergeCells>
  <pageMargins left="0.75" right="0.75" top="1" bottom="1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9"/>
  <sheetViews>
    <sheetView tabSelected="1" workbookViewId="0">
      <selection activeCell="D16" sqref="D16"/>
    </sheetView>
  </sheetViews>
  <sheetFormatPr defaultColWidth="9" defaultRowHeight="13.5"/>
  <cols>
    <col min="1" max="1" width="6" style="2" customWidth="1"/>
    <col min="2" max="2" width="8.375" style="2" customWidth="1"/>
    <col min="3" max="12" width="11.875" style="2" customWidth="1"/>
    <col min="13" max="13" width="11.875" style="3" customWidth="1"/>
    <col min="14" max="14" width="9" style="2"/>
  </cols>
  <sheetData>
    <row r="1" ht="27" spans="1:2">
      <c r="A1" s="4" t="s">
        <v>86</v>
      </c>
      <c r="B1" s="4"/>
    </row>
    <row r="2" ht="25.5" spans="1:13">
      <c r="A2" s="5" t="s">
        <v>87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11"/>
    </row>
    <row r="3" ht="25.5" spans="1:13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12" t="s">
        <v>88</v>
      </c>
      <c r="M3" s="13"/>
    </row>
    <row r="4" s="1" customFormat="1" ht="27" spans="1:14">
      <c r="A4" s="7" t="s">
        <v>3</v>
      </c>
      <c r="B4" s="7" t="s">
        <v>89</v>
      </c>
      <c r="C4" s="8" t="s">
        <v>90</v>
      </c>
      <c r="D4" s="8"/>
      <c r="E4" s="8"/>
      <c r="F4" s="8"/>
      <c r="G4" s="8" t="s">
        <v>44</v>
      </c>
      <c r="H4" s="8"/>
      <c r="I4" s="8"/>
      <c r="J4" s="8"/>
      <c r="K4" s="8"/>
      <c r="L4" s="8"/>
      <c r="M4" s="14" t="s">
        <v>91</v>
      </c>
      <c r="N4" s="4"/>
    </row>
    <row r="5" s="1" customFormat="1" spans="1:14">
      <c r="A5" s="9"/>
      <c r="B5" s="9"/>
      <c r="C5" s="8" t="s">
        <v>92</v>
      </c>
      <c r="D5" s="8" t="s">
        <v>93</v>
      </c>
      <c r="E5" s="8" t="s">
        <v>94</v>
      </c>
      <c r="F5" s="8" t="s">
        <v>95</v>
      </c>
      <c r="G5" s="8" t="s">
        <v>92</v>
      </c>
      <c r="H5" s="8" t="s">
        <v>93</v>
      </c>
      <c r="I5" s="8" t="s">
        <v>94</v>
      </c>
      <c r="J5" s="8" t="s">
        <v>96</v>
      </c>
      <c r="K5" s="8" t="s">
        <v>97</v>
      </c>
      <c r="L5" s="8" t="s">
        <v>95</v>
      </c>
      <c r="M5" s="15"/>
      <c r="N5" s="4"/>
    </row>
    <row r="6" spans="1:13">
      <c r="A6" s="8">
        <v>1</v>
      </c>
      <c r="B6" s="8" t="s">
        <v>36</v>
      </c>
      <c r="C6" s="10">
        <v>271.12</v>
      </c>
      <c r="D6" s="10">
        <v>721.27</v>
      </c>
      <c r="E6" s="10">
        <v>592.96</v>
      </c>
      <c r="F6" s="10">
        <v>1585.35</v>
      </c>
      <c r="G6" s="10">
        <v>4054.95</v>
      </c>
      <c r="H6" s="10">
        <v>14403.63</v>
      </c>
      <c r="I6" s="10">
        <v>12438.89</v>
      </c>
      <c r="J6" s="10">
        <v>4548.8</v>
      </c>
      <c r="K6" s="10">
        <v>0</v>
      </c>
      <c r="L6" s="10">
        <v>35446.27</v>
      </c>
      <c r="M6" s="16">
        <f>F6/L6</f>
        <v>0.0447254393762729</v>
      </c>
    </row>
    <row r="7" spans="1:13">
      <c r="A7" s="8">
        <v>2</v>
      </c>
      <c r="B7" s="8" t="s">
        <v>37</v>
      </c>
      <c r="C7" s="10">
        <v>0</v>
      </c>
      <c r="D7" s="10">
        <v>733.31</v>
      </c>
      <c r="E7" s="10">
        <v>766.72</v>
      </c>
      <c r="F7" s="10">
        <v>1500.03</v>
      </c>
      <c r="G7" s="10">
        <v>36593.17</v>
      </c>
      <c r="H7" s="10">
        <v>16482.44</v>
      </c>
      <c r="I7" s="10">
        <v>26370.4</v>
      </c>
      <c r="J7" s="10">
        <v>26630.74</v>
      </c>
      <c r="K7" s="10">
        <v>0</v>
      </c>
      <c r="L7" s="10">
        <v>106076.75</v>
      </c>
      <c r="M7" s="16">
        <f>F7/L7</f>
        <v>0.0141409875396824</v>
      </c>
    </row>
    <row r="8" spans="1:13">
      <c r="A8" s="8">
        <v>3</v>
      </c>
      <c r="B8" s="8" t="s">
        <v>38</v>
      </c>
      <c r="C8" s="10">
        <v>452.55</v>
      </c>
      <c r="D8" s="10">
        <v>731.9</v>
      </c>
      <c r="E8" s="10">
        <v>823.11</v>
      </c>
      <c r="F8" s="10">
        <v>2007.56</v>
      </c>
      <c r="G8" s="10">
        <v>101179.59</v>
      </c>
      <c r="H8" s="10">
        <v>15116.71</v>
      </c>
      <c r="I8" s="10">
        <v>25703.5</v>
      </c>
      <c r="J8" s="10">
        <v>84316.41</v>
      </c>
      <c r="K8" s="10">
        <v>934.81</v>
      </c>
      <c r="L8" s="10">
        <v>227251.02</v>
      </c>
      <c r="M8" s="16">
        <f>F8/L8</f>
        <v>0.00883410776330069</v>
      </c>
    </row>
    <row r="9" spans="2:2">
      <c r="B9" s="3"/>
    </row>
  </sheetData>
  <mergeCells count="8">
    <mergeCell ref="A1:B1"/>
    <mergeCell ref="A2:M2"/>
    <mergeCell ref="L3:M3"/>
    <mergeCell ref="C4:F4"/>
    <mergeCell ref="G4:L4"/>
    <mergeCell ref="A4:A5"/>
    <mergeCell ref="B4:B5"/>
    <mergeCell ref="M4:M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资金情况统计表1</vt:lpstr>
      <vt:lpstr>资金情况统计表3</vt:lpstr>
      <vt:lpstr>资金情况统计表2</vt:lpstr>
      <vt:lpstr>项目情况统计表</vt:lpstr>
      <vt:lpstr>研发费用投入情况统计表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天然呆</cp:lastModifiedBy>
  <dcterms:created xsi:type="dcterms:W3CDTF">2019-08-03T03:02:00Z</dcterms:created>
  <dcterms:modified xsi:type="dcterms:W3CDTF">2019-09-01T12:06:21Z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