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90"/>
  </bookViews>
  <sheets>
    <sheet name="资金情况统计表" sheetId="8" r:id="rId1"/>
  </sheets>
  <calcPr calcId="144525" concurrentCalc="0"/>
</workbook>
</file>

<file path=xl/sharedStrings.xml><?xml version="1.0" encoding="utf-8"?>
<sst xmlns="http://schemas.openxmlformats.org/spreadsheetml/2006/main" count="42" uniqueCount="36">
  <si>
    <t>附件3</t>
  </si>
  <si>
    <t>玉溪市建档立卡贫困户和“直过民族”户危房改造及“直过民族”整村推进项目资金统计表</t>
  </si>
  <si>
    <t>金额单位：万元</t>
  </si>
  <si>
    <t>序号</t>
  </si>
  <si>
    <t>县区</t>
  </si>
  <si>
    <t>总资金</t>
  </si>
  <si>
    <t>危房改造资金</t>
  </si>
  <si>
    <t>整村推进资金</t>
  </si>
  <si>
    <t>过桥贷款扶贫资金使用</t>
  </si>
  <si>
    <t>县扶贫办账上资金</t>
  </si>
  <si>
    <t>2018年6月已归还资金</t>
  </si>
  <si>
    <t>应结余资金</t>
  </si>
  <si>
    <t>备注</t>
  </si>
  <si>
    <t>超标准支付应结余资金</t>
  </si>
  <si>
    <t>任务完成账面仍结余</t>
  </si>
  <si>
    <t>计算式</t>
  </si>
  <si>
    <t>1=4+5+6</t>
  </si>
  <si>
    <t>玉溪市合计</t>
  </si>
  <si>
    <t>结余资金包含未返还资金及超标准兑付资金</t>
  </si>
  <si>
    <t>红塔区</t>
  </si>
  <si>
    <t>—</t>
  </si>
  <si>
    <t>1.县扶贫办账上资金81.48万元，应收回。</t>
  </si>
  <si>
    <t>江川区</t>
  </si>
  <si>
    <t>澄江县</t>
  </si>
  <si>
    <r>
      <rPr>
        <sz val="11"/>
        <color theme="1"/>
        <rFont val="宋体"/>
        <charset val="134"/>
        <scheme val="minor"/>
      </rPr>
      <t>1.按〔2018〕10号</t>
    </r>
    <r>
      <rPr>
        <vertAlign val="superscript"/>
        <sz val="11"/>
        <color theme="1"/>
        <rFont val="宋体"/>
        <charset val="134"/>
        <scheme val="minor"/>
      </rPr>
      <t>注</t>
    </r>
    <r>
      <rPr>
        <sz val="11"/>
        <color theme="1"/>
        <rFont val="宋体"/>
        <charset val="134"/>
        <scheme val="minor"/>
      </rPr>
      <t>文计算，澄江县建档立卡户157户为2017年以来建的房子；2019年将补助1户，共计158户，每户补助5万元扶贫资金，故158*2.1=331.8万元资金，应由住建农村危房专项补助资金补助</t>
    </r>
  </si>
  <si>
    <t>通海县</t>
  </si>
  <si>
    <t>县扶贫办预留资金，应及时上缴</t>
  </si>
  <si>
    <t>华宁县</t>
  </si>
  <si>
    <t>1.按〔2018〕10号文计算，华宁县建档立卡户504，为2017年以来建的房子，每户补助5万元扶贫资金，故504*2.1=1058.4万元资金，应由住建农村危房专项补助资金补助；
2.县扶贫办账上资金149万元，应收回。</t>
  </si>
  <si>
    <t>易门县</t>
  </si>
  <si>
    <t>峨山县</t>
  </si>
  <si>
    <t>1.县扶贫办账上资金40万元，应收回。</t>
  </si>
  <si>
    <t>新平县</t>
  </si>
  <si>
    <t>元江县</t>
  </si>
  <si>
    <t>1.按〔2018〕10号文计算,元江县建档立卡户428户，为2017年以来建的房子且已每户补助5万元扶贫资金，故428*2.1=898.8万元资金，应由住建农村危房专项补助资金补助；
2.县扶贫办账上资金62.6万元，应收回。</t>
  </si>
  <si>
    <t>注：玉溪市扶贫开发领导小组关于切实做好建档立卡贫困户和“直过民族”户D级危房就近就地拆除重建资金的兑补工作通知（玉扶组发〔2018〕10号）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</si>
</sst>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vertAlign val="superscript"/>
      <sz val="11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1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6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2" fillId="28" borderId="14" applyNumberFormat="0" applyAlignment="0" applyProtection="0">
      <alignment vertical="center"/>
    </xf>
    <xf numFmtId="0" fontId="19" fillId="28" borderId="10" applyNumberFormat="0" applyAlignment="0" applyProtection="0">
      <alignment vertical="center"/>
    </xf>
    <xf numFmtId="0" fontId="13" fillId="16" borderId="11" applyNumberFormat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0">
      <alignment vertical="center"/>
    </xf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>
      <alignment vertical="center"/>
    </xf>
    <xf numFmtId="0" fontId="0" fillId="0" borderId="2" xfId="0" applyBorder="1">
      <alignment vertical="center"/>
    </xf>
    <xf numFmtId="0" fontId="0" fillId="0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常规 9" xfId="20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  <cellStyle name="常规 4" xfId="51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9"/>
  <sheetViews>
    <sheetView tabSelected="1" workbookViewId="0">
      <selection activeCell="O12" sqref="O12"/>
    </sheetView>
  </sheetViews>
  <sheetFormatPr defaultColWidth="9" defaultRowHeight="13.5"/>
  <cols>
    <col min="1" max="1" width="6.36666666666667" customWidth="1"/>
    <col min="2" max="2" width="11.3666666666667" style="1" customWidth="1"/>
    <col min="3" max="3" width="11.3666666666667" customWidth="1"/>
    <col min="4" max="5" width="13.9083333333333" customWidth="1"/>
    <col min="6" max="6" width="20.45" customWidth="1"/>
    <col min="7" max="7" width="18.2666666666667" customWidth="1"/>
    <col min="8" max="8" width="21.3666666666667" customWidth="1"/>
    <col min="9" max="10" width="12.2666666666667" style="1" customWidth="1"/>
    <col min="11" max="11" width="38.0916666666667" customWidth="1"/>
    <col min="14" max="15" width="9.375"/>
  </cols>
  <sheetData>
    <row r="1" spans="1:1">
      <c r="A1" t="s">
        <v>0</v>
      </c>
    </row>
    <row r="2" ht="21" customHeight="1" spans="2:11">
      <c r="B2" s="2" t="s">
        <v>1</v>
      </c>
      <c r="C2" s="2"/>
      <c r="D2" s="2"/>
      <c r="E2" s="2"/>
      <c r="F2" s="2"/>
      <c r="G2" s="2"/>
      <c r="H2" s="2"/>
      <c r="I2" s="2"/>
      <c r="J2" s="2"/>
      <c r="K2" s="2"/>
    </row>
    <row r="3" ht="27" customHeight="1" spans="2:11">
      <c r="B3" s="2"/>
      <c r="C3" s="2"/>
      <c r="D3" s="2"/>
      <c r="E3" s="2"/>
      <c r="F3" s="2"/>
      <c r="G3" s="2"/>
      <c r="H3" s="2"/>
      <c r="I3" s="2"/>
      <c r="J3" s="2"/>
      <c r="K3" s="2"/>
    </row>
    <row r="4" ht="27" customHeight="1" spans="3:11">
      <c r="C4" s="1"/>
      <c r="D4" s="1"/>
      <c r="E4" s="1"/>
      <c r="F4" s="1"/>
      <c r="G4" s="3"/>
      <c r="H4" s="4"/>
      <c r="I4" s="22"/>
      <c r="K4" s="1" t="s">
        <v>2</v>
      </c>
    </row>
    <row r="5" ht="27" customHeight="1" spans="1:11">
      <c r="A5" s="5" t="s">
        <v>3</v>
      </c>
      <c r="B5" s="6" t="s">
        <v>4</v>
      </c>
      <c r="C5" s="6" t="s">
        <v>5</v>
      </c>
      <c r="D5" s="7" t="s">
        <v>6</v>
      </c>
      <c r="E5" s="7" t="s">
        <v>7</v>
      </c>
      <c r="F5" s="6" t="s">
        <v>8</v>
      </c>
      <c r="G5" s="8" t="s">
        <v>9</v>
      </c>
      <c r="H5" s="9" t="s">
        <v>10</v>
      </c>
      <c r="I5" s="23" t="s">
        <v>11</v>
      </c>
      <c r="J5" s="24"/>
      <c r="K5" s="14" t="s">
        <v>12</v>
      </c>
    </row>
    <row r="6" ht="27" customHeight="1" spans="1:11">
      <c r="A6" s="5"/>
      <c r="B6" s="10"/>
      <c r="C6" s="10"/>
      <c r="D6" s="11"/>
      <c r="E6" s="11"/>
      <c r="F6" s="10"/>
      <c r="G6" s="12"/>
      <c r="H6" s="13"/>
      <c r="I6" s="14" t="s">
        <v>13</v>
      </c>
      <c r="J6" s="14" t="s">
        <v>14</v>
      </c>
      <c r="K6" s="14"/>
    </row>
    <row r="7" ht="27" customHeight="1" spans="1:11">
      <c r="A7" s="5"/>
      <c r="B7" s="5" t="s">
        <v>15</v>
      </c>
      <c r="C7" s="5" t="s">
        <v>16</v>
      </c>
      <c r="D7" s="14">
        <v>2</v>
      </c>
      <c r="E7" s="14">
        <v>3</v>
      </c>
      <c r="F7" s="14">
        <v>4</v>
      </c>
      <c r="G7" s="15">
        <v>5</v>
      </c>
      <c r="H7" s="15">
        <v>6</v>
      </c>
      <c r="I7" s="14">
        <v>7</v>
      </c>
      <c r="J7" s="14">
        <v>8</v>
      </c>
      <c r="K7" s="14"/>
    </row>
    <row r="8" ht="27" customHeight="1" spans="1:11">
      <c r="A8" s="16">
        <v>1</v>
      </c>
      <c r="B8" s="6" t="s">
        <v>17</v>
      </c>
      <c r="C8" s="6">
        <f t="shared" ref="C8:H8" si="0">SUM(C10:C18)</f>
        <v>30770</v>
      </c>
      <c r="D8" s="6">
        <f t="shared" si="0"/>
        <v>22670</v>
      </c>
      <c r="E8" s="6">
        <f t="shared" si="0"/>
        <v>8100</v>
      </c>
      <c r="F8" s="6">
        <f t="shared" si="0"/>
        <v>23359.19</v>
      </c>
      <c r="G8" s="6">
        <f t="shared" si="0"/>
        <v>370.1</v>
      </c>
      <c r="H8" s="6">
        <f t="shared" si="0"/>
        <v>7040.71</v>
      </c>
      <c r="I8" s="23">
        <f>I9+J9</f>
        <v>2659.1</v>
      </c>
      <c r="J8" s="24"/>
      <c r="K8" s="16" t="s">
        <v>18</v>
      </c>
    </row>
    <row r="9" ht="27" customHeight="1" spans="1:11">
      <c r="A9" s="17"/>
      <c r="B9" s="10"/>
      <c r="C9" s="10"/>
      <c r="D9" s="10"/>
      <c r="E9" s="10"/>
      <c r="F9" s="10"/>
      <c r="G9" s="10"/>
      <c r="H9" s="10"/>
      <c r="I9" s="5">
        <f>SUM(I10:I18)</f>
        <v>2289</v>
      </c>
      <c r="J9" s="5">
        <f>SUM(J10:J18)</f>
        <v>370.1</v>
      </c>
      <c r="K9" s="25"/>
    </row>
    <row r="10" ht="37" customHeight="1" spans="1:11">
      <c r="A10" s="18">
        <v>2</v>
      </c>
      <c r="B10" s="18" t="s">
        <v>19</v>
      </c>
      <c r="C10" s="18">
        <v>1250</v>
      </c>
      <c r="D10" s="18">
        <v>1250</v>
      </c>
      <c r="E10" s="18" t="s">
        <v>20</v>
      </c>
      <c r="F10" s="18">
        <v>268.52</v>
      </c>
      <c r="G10" s="18">
        <f>D10-F10-H10</f>
        <v>81.48</v>
      </c>
      <c r="H10" s="18">
        <v>900</v>
      </c>
      <c r="I10" s="1">
        <v>0</v>
      </c>
      <c r="J10" s="18">
        <f>D10-H10-F10</f>
        <v>81.48</v>
      </c>
      <c r="K10" s="26" t="s">
        <v>21</v>
      </c>
    </row>
    <row r="11" ht="32" customHeight="1" spans="1:11">
      <c r="A11" s="18">
        <v>3</v>
      </c>
      <c r="B11" s="18" t="s">
        <v>22</v>
      </c>
      <c r="C11" s="18">
        <v>3465</v>
      </c>
      <c r="D11" s="18">
        <v>3465</v>
      </c>
      <c r="E11" s="18" t="s">
        <v>20</v>
      </c>
      <c r="F11" s="18">
        <f>170.5+1549.5+290</f>
        <v>2010</v>
      </c>
      <c r="G11" s="18">
        <v>0</v>
      </c>
      <c r="H11" s="18">
        <v>1455</v>
      </c>
      <c r="I11" s="18">
        <v>0</v>
      </c>
      <c r="J11" s="18">
        <v>0</v>
      </c>
      <c r="K11" s="26"/>
    </row>
    <row r="12" ht="81" customHeight="1" spans="1:11">
      <c r="A12" s="18">
        <v>4</v>
      </c>
      <c r="B12" s="19" t="s">
        <v>23</v>
      </c>
      <c r="C12" s="19">
        <v>1055</v>
      </c>
      <c r="D12" s="19">
        <v>1055</v>
      </c>
      <c r="E12" s="19" t="s">
        <v>20</v>
      </c>
      <c r="F12" s="19">
        <v>790</v>
      </c>
      <c r="G12" s="19">
        <v>0</v>
      </c>
      <c r="H12" s="19">
        <v>265</v>
      </c>
      <c r="I12" s="19">
        <f>2.1*158</f>
        <v>331.8</v>
      </c>
      <c r="J12" s="19">
        <v>0</v>
      </c>
      <c r="K12" s="27" t="s">
        <v>24</v>
      </c>
    </row>
    <row r="13" ht="35" customHeight="1" spans="1:11">
      <c r="A13" s="18">
        <v>5</v>
      </c>
      <c r="B13" s="19" t="s">
        <v>25</v>
      </c>
      <c r="C13" s="19">
        <v>1280</v>
      </c>
      <c r="D13" s="19">
        <v>1280</v>
      </c>
      <c r="E13" s="19" t="s">
        <v>20</v>
      </c>
      <c r="F13" s="19">
        <v>542.98</v>
      </c>
      <c r="G13" s="19">
        <v>37.02</v>
      </c>
      <c r="H13" s="19">
        <v>700</v>
      </c>
      <c r="I13" s="28">
        <v>0</v>
      </c>
      <c r="J13" s="28">
        <f>G13</f>
        <v>37.02</v>
      </c>
      <c r="K13" s="29" t="s">
        <v>26</v>
      </c>
    </row>
    <row r="14" ht="89" customHeight="1" spans="1:11">
      <c r="A14" s="18">
        <v>6</v>
      </c>
      <c r="B14" s="19" t="s">
        <v>27</v>
      </c>
      <c r="C14" s="19">
        <v>2700</v>
      </c>
      <c r="D14" s="19">
        <v>2700</v>
      </c>
      <c r="E14" s="19" t="s">
        <v>20</v>
      </c>
      <c r="F14" s="19">
        <v>2501</v>
      </c>
      <c r="G14" s="19">
        <f>D14-F14-H14</f>
        <v>149</v>
      </c>
      <c r="H14" s="19">
        <v>50</v>
      </c>
      <c r="I14" s="28">
        <v>1058.4</v>
      </c>
      <c r="J14" s="28">
        <f>G14</f>
        <v>149</v>
      </c>
      <c r="K14" s="30" t="s">
        <v>28</v>
      </c>
    </row>
    <row r="15" ht="31" customHeight="1" spans="1:11">
      <c r="A15" s="18">
        <v>7</v>
      </c>
      <c r="B15" s="19" t="s">
        <v>29</v>
      </c>
      <c r="C15" s="19">
        <v>615</v>
      </c>
      <c r="D15" s="19">
        <v>615</v>
      </c>
      <c r="E15" s="19" t="s">
        <v>20</v>
      </c>
      <c r="F15" s="19">
        <v>549.98</v>
      </c>
      <c r="G15" s="19">
        <v>0</v>
      </c>
      <c r="H15" s="19">
        <v>65.02</v>
      </c>
      <c r="I15" s="19">
        <v>0</v>
      </c>
      <c r="J15" s="19">
        <f>G15</f>
        <v>0</v>
      </c>
      <c r="K15" s="29"/>
    </row>
    <row r="16" ht="36" customHeight="1" spans="1:11">
      <c r="A16" s="18">
        <v>8</v>
      </c>
      <c r="B16" s="19" t="s">
        <v>30</v>
      </c>
      <c r="C16" s="19">
        <v>1150</v>
      </c>
      <c r="D16" s="19">
        <v>1150</v>
      </c>
      <c r="E16" s="19" t="s">
        <v>20</v>
      </c>
      <c r="F16" s="19">
        <v>598.4</v>
      </c>
      <c r="G16" s="19">
        <v>40</v>
      </c>
      <c r="H16" s="19">
        <v>511.6</v>
      </c>
      <c r="I16" s="19">
        <v>0</v>
      </c>
      <c r="J16" s="19">
        <f>G16</f>
        <v>40</v>
      </c>
      <c r="K16" s="29" t="s">
        <v>31</v>
      </c>
    </row>
    <row r="17" ht="37" customHeight="1" spans="1:11">
      <c r="A17" s="18">
        <v>9</v>
      </c>
      <c r="B17" s="19" t="s">
        <v>32</v>
      </c>
      <c r="C17" s="19">
        <v>14785</v>
      </c>
      <c r="D17" s="19">
        <v>7785</v>
      </c>
      <c r="E17" s="19">
        <v>7000</v>
      </c>
      <c r="F17" s="19">
        <f>5090.91+6476.85+523.15</f>
        <v>12090.91</v>
      </c>
      <c r="G17" s="19">
        <v>0</v>
      </c>
      <c r="H17" s="19">
        <v>2694.09</v>
      </c>
      <c r="I17" s="19">
        <v>0</v>
      </c>
      <c r="J17" s="19">
        <v>0</v>
      </c>
      <c r="K17" s="30"/>
    </row>
    <row r="18" ht="90" customHeight="1" spans="1:11">
      <c r="A18" s="18">
        <v>10</v>
      </c>
      <c r="B18" s="19" t="s">
        <v>33</v>
      </c>
      <c r="C18" s="19">
        <v>4470</v>
      </c>
      <c r="D18" s="19">
        <v>3370</v>
      </c>
      <c r="E18" s="19">
        <v>1100</v>
      </c>
      <c r="F18" s="19">
        <f>2907.4+1100</f>
        <v>4007.4</v>
      </c>
      <c r="G18" s="19">
        <f>57.6+5</f>
        <v>62.6</v>
      </c>
      <c r="H18" s="19">
        <v>400</v>
      </c>
      <c r="I18" s="19">
        <f>898.8</f>
        <v>898.8</v>
      </c>
      <c r="J18" s="19">
        <f>G18</f>
        <v>62.6</v>
      </c>
      <c r="K18" s="27" t="s">
        <v>34</v>
      </c>
    </row>
    <row r="19" ht="36" customHeight="1" spans="1:11">
      <c r="A19" s="20" t="s">
        <v>35</v>
      </c>
      <c r="B19" s="21"/>
      <c r="C19" s="20"/>
      <c r="D19" s="20"/>
      <c r="E19" s="20"/>
      <c r="F19" s="20"/>
      <c r="G19" s="20"/>
      <c r="H19" s="20"/>
      <c r="I19" s="21"/>
      <c r="J19" s="21"/>
      <c r="K19" s="20"/>
    </row>
  </sheetData>
  <mergeCells count="21">
    <mergeCell ref="I5:J5"/>
    <mergeCell ref="I8:J8"/>
    <mergeCell ref="A19:K19"/>
    <mergeCell ref="A5:A7"/>
    <mergeCell ref="A8:A9"/>
    <mergeCell ref="B5:B6"/>
    <mergeCell ref="B8:B9"/>
    <mergeCell ref="C5:C6"/>
    <mergeCell ref="C8:C9"/>
    <mergeCell ref="D5:D6"/>
    <mergeCell ref="D8:D9"/>
    <mergeCell ref="E5:E6"/>
    <mergeCell ref="E8:E9"/>
    <mergeCell ref="F5:F6"/>
    <mergeCell ref="F8:F9"/>
    <mergeCell ref="G5:G6"/>
    <mergeCell ref="G8:G9"/>
    <mergeCell ref="H5:H6"/>
    <mergeCell ref="H8:H9"/>
    <mergeCell ref="K8:K9"/>
    <mergeCell ref="B2:K3"/>
  </mergeCells>
  <pageMargins left="1.33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资金情况统计表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天然呆</cp:lastModifiedBy>
  <dcterms:created xsi:type="dcterms:W3CDTF">2019-08-03T03:02:00Z</dcterms:created>
  <dcterms:modified xsi:type="dcterms:W3CDTF">2019-10-25T01:50:56Z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