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168" windowHeight="13691" activeTab="6"/>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 name="27" sheetId="28" r:id="rId27"/>
    <sheet name="28" sheetId="29" r:id="rId28"/>
    <sheet name="29" sheetId="30" r:id="rId29"/>
  </sheets>
  <externalReferences>
    <externalReference r:id="rId30"/>
  </externalReferences>
  <definedNames>
    <definedName name="_xlnm._FilterDatabase" localSheetId="2">'3'!$A$4:$K$1158</definedName>
    <definedName name="_xlnm._FilterDatabase" localSheetId="6" hidden="1">'7'!$A$4:$I$1099</definedName>
    <definedName name="_xlnm.Print_Area" localSheetId="11">'12'!$A$1:$J$86</definedName>
  </definedNames>
  <calcPr calcId="144525" iterate="1" iterateCount="100" iterateDelta="0.001"/>
</workbook>
</file>

<file path=xl/sharedStrings.xml><?xml version="1.0" encoding="utf-8"?>
<sst xmlns="http://schemas.openxmlformats.org/spreadsheetml/2006/main" count="4209" uniqueCount="2149">
  <si>
    <t>1-2022年红塔区一般公共预算收入决算表</t>
  </si>
  <si>
    <t>单位：万元</t>
  </si>
  <si>
    <t>项　　目</t>
  </si>
  <si>
    <t>代编预算数</t>
  </si>
  <si>
    <t>预算数</t>
  </si>
  <si>
    <t>调整预算数</t>
  </si>
  <si>
    <t>上年决算数</t>
  </si>
  <si>
    <t>决算数</t>
  </si>
  <si>
    <t>决算数为代编预算数的%</t>
  </si>
  <si>
    <t>决算数为预算数的%</t>
  </si>
  <si>
    <t>决算数为调整预算数的%</t>
  </si>
  <si>
    <t>决算数为上年决算数的％</t>
  </si>
  <si>
    <t>101 税收收入</t>
  </si>
  <si>
    <t>　10101 增值税</t>
  </si>
  <si>
    <t>　10104 企业所得税</t>
  </si>
  <si>
    <t>　10105 企业所得税退税</t>
  </si>
  <si>
    <t>　10106 个人所得税(款)</t>
  </si>
  <si>
    <t>　10107 资源税</t>
  </si>
  <si>
    <t>　10109 城市维护建设税</t>
  </si>
  <si>
    <t>　10110 房产税</t>
  </si>
  <si>
    <t>　10111 印花税</t>
  </si>
  <si>
    <t>　10112 城镇土地使用税</t>
  </si>
  <si>
    <t>　10113 土地增值税</t>
  </si>
  <si>
    <t>　10114 车船税(款)</t>
  </si>
  <si>
    <t>　10118 耕地占用税(款)</t>
  </si>
  <si>
    <t>　10119 契税(款)</t>
  </si>
  <si>
    <t>　10120 烟叶税(款)</t>
  </si>
  <si>
    <t>　10121 环境保护税(款)</t>
  </si>
  <si>
    <t>　10199 其他税收收入(款)</t>
  </si>
  <si>
    <t>103 非税收入</t>
  </si>
  <si>
    <t>　10302 专项收入</t>
  </si>
  <si>
    <t>　10304 行政事业性收费收入</t>
  </si>
  <si>
    <t>　10305 罚没收入</t>
  </si>
  <si>
    <t>　10306 国有资本经营收入</t>
  </si>
  <si>
    <t>　10307 国有资源(资产)有偿使用收入</t>
  </si>
  <si>
    <t>　10308 捐赠收入</t>
  </si>
  <si>
    <t>　10309 政府住房基金收入</t>
  </si>
  <si>
    <t>　10399 其他收入(款)</t>
  </si>
  <si>
    <t>一般公共预算收入</t>
  </si>
  <si>
    <t>上级补助收入</t>
  </si>
  <si>
    <t>　11001 返还性收入</t>
  </si>
  <si>
    <t>　11002 一般性转移支付收入</t>
  </si>
  <si>
    <t>　11003 专项转移支付收入</t>
  </si>
  <si>
    <t>11006 下级上解收入</t>
  </si>
  <si>
    <t>待偿债置换一般债券上年结余</t>
  </si>
  <si>
    <t>11008 上年结余</t>
  </si>
  <si>
    <t>11009 调入资金</t>
  </si>
  <si>
    <t>105 债务收入</t>
  </si>
  <si>
    <t>11011 债务转贷收入</t>
  </si>
  <si>
    <t>国债转贷收入</t>
  </si>
  <si>
    <t>国债转贷资金上年结余</t>
  </si>
  <si>
    <t>国债转贷转补助数</t>
  </si>
  <si>
    <t>11015 动用预算稳定调节基金</t>
  </si>
  <si>
    <t>11021 区域间转移性收入</t>
  </si>
  <si>
    <t>省补助计划单列市收入</t>
  </si>
  <si>
    <t>计划单列市上解省收入</t>
  </si>
  <si>
    <t>收入总计</t>
  </si>
  <si>
    <t>2-2022年红塔区一般公共预算支出决算表</t>
  </si>
  <si>
    <t>项目</t>
  </si>
  <si>
    <t>决算数为上年决算数的%</t>
  </si>
  <si>
    <t>201 一般公共服务支出</t>
  </si>
  <si>
    <t>202 外交支出</t>
  </si>
  <si>
    <t>203 国防支出</t>
  </si>
  <si>
    <t>204 公共安全支出</t>
  </si>
  <si>
    <t>205 教育支出</t>
  </si>
  <si>
    <t>206 科学技术支出</t>
  </si>
  <si>
    <t>207 文化旅游体育与传媒支出</t>
  </si>
  <si>
    <t>208 社会保障和就业支出</t>
  </si>
  <si>
    <t>210 卫生健康支出</t>
  </si>
  <si>
    <t>211 节能环保支出</t>
  </si>
  <si>
    <t>212 城乡社区支出</t>
  </si>
  <si>
    <t>213 农林水支出</t>
  </si>
  <si>
    <t>214 交通运输支出</t>
  </si>
  <si>
    <t>215 资源勘探工业信息等支出</t>
  </si>
  <si>
    <t>216 商业服务业等支出</t>
  </si>
  <si>
    <t>217 金融支出</t>
  </si>
  <si>
    <t>219 援助其他地区支出</t>
  </si>
  <si>
    <t>220 自然资源海洋气象等支出</t>
  </si>
  <si>
    <t>221 住房保障支出</t>
  </si>
  <si>
    <t>222 粮油物资储备支出</t>
  </si>
  <si>
    <t>224 灾害防治及应急管理支出</t>
  </si>
  <si>
    <t>227 预备费</t>
  </si>
  <si>
    <t>229 其他支出(类)</t>
  </si>
  <si>
    <t>232 债务付息支出</t>
  </si>
  <si>
    <t>233 债务发行费用支出</t>
  </si>
  <si>
    <t>一般公共预算支出</t>
  </si>
  <si>
    <t>补助下级支出</t>
  </si>
  <si>
    <t>　23001 返还性支出</t>
  </si>
  <si>
    <t>　23002 一般性转移支付支出</t>
  </si>
  <si>
    <t>　23003 专项转移支付支出</t>
  </si>
  <si>
    <t>23006 上解上级支出</t>
  </si>
  <si>
    <t>23008 调出资金</t>
  </si>
  <si>
    <t>231 债务还本支出</t>
  </si>
  <si>
    <t>23011 债务转贷支出</t>
  </si>
  <si>
    <t>23016 补充预算周转金</t>
  </si>
  <si>
    <t>拨付国债转贷资金数</t>
  </si>
  <si>
    <t>国债转贷资金结余</t>
  </si>
  <si>
    <t>23015 安排预算稳定调节基金</t>
  </si>
  <si>
    <t>23021 区域间转移性支出</t>
  </si>
  <si>
    <t>计划单列市上解省支出</t>
  </si>
  <si>
    <t>省补助计划单列市支出</t>
  </si>
  <si>
    <t>待偿债置换一般债券结余</t>
  </si>
  <si>
    <t>23009 年终结余</t>
  </si>
  <si>
    <t>减:结转下年的支出</t>
  </si>
  <si>
    <t>净结余</t>
  </si>
  <si>
    <t>支  出  总  计</t>
  </si>
  <si>
    <t>3-2022年红塔区一般公共预算支出决算明细表</t>
  </si>
  <si>
    <t>单位:万元</t>
  </si>
  <si>
    <t>序号</t>
  </si>
  <si>
    <t>项　　　　目</t>
  </si>
  <si>
    <t>一、</t>
  </si>
  <si>
    <t>　20101 人大事务</t>
  </si>
  <si>
    <t>　　2010101 行政运行</t>
  </si>
  <si>
    <t>　　2010102 一般行政管理事务</t>
  </si>
  <si>
    <t>　　2010103 机关服务</t>
  </si>
  <si>
    <t>　　2010104 人大会议</t>
  </si>
  <si>
    <t>　　2010105 人大立法</t>
  </si>
  <si>
    <t>　　2010106 人大监督</t>
  </si>
  <si>
    <t>　　2010107 人大代表履职能力提升</t>
  </si>
  <si>
    <t>　　2010108 代表工作</t>
  </si>
  <si>
    <t>　　2010109 人大信访工作</t>
  </si>
  <si>
    <t>　　2010150 事业运行</t>
  </si>
  <si>
    <t>　　2010199 其他人大事务支出</t>
  </si>
  <si>
    <t>　20102 政协事务</t>
  </si>
  <si>
    <t>　　2010201 行政运行</t>
  </si>
  <si>
    <t>　　2010202 一般行政管理事务</t>
  </si>
  <si>
    <t>　　2010203 机关服务</t>
  </si>
  <si>
    <t>　　2010204 政协会议</t>
  </si>
  <si>
    <t>　　2010205 委员视察</t>
  </si>
  <si>
    <t>　　2010206 参政议政</t>
  </si>
  <si>
    <t>　　2010250 事业运行</t>
  </si>
  <si>
    <t>　　2010299 其他政协事务支出</t>
  </si>
  <si>
    <t>　20103 政府办公厅(室)及相关机构事务</t>
  </si>
  <si>
    <t>　　2010301 行政运行</t>
  </si>
  <si>
    <t>　　2010302 一般行政管理事务</t>
  </si>
  <si>
    <t>　　2010303 机关服务</t>
  </si>
  <si>
    <t>　　2010304 专项服务</t>
  </si>
  <si>
    <t>　　2010305 专项业务及机关事务管理</t>
  </si>
  <si>
    <t>　　2010306 政务公开审批</t>
  </si>
  <si>
    <t>　　2010308 信访事务</t>
  </si>
  <si>
    <t>　　2010309 参事事务</t>
  </si>
  <si>
    <t>　　2010350 事业运行</t>
  </si>
  <si>
    <t>　　2010399 其他政府办公厅(室)及相关机构事务支出</t>
  </si>
  <si>
    <t>　20104 发展与改革事务</t>
  </si>
  <si>
    <t>　　2010401 行政运行</t>
  </si>
  <si>
    <t>　　2010402 一般行政管理事务</t>
  </si>
  <si>
    <t>　　2010403 机关服务</t>
  </si>
  <si>
    <t>　　2010404 战略规划与实施</t>
  </si>
  <si>
    <t>　　2010405 日常经济运行调节</t>
  </si>
  <si>
    <t>　　2010406 社会事业发展规划</t>
  </si>
  <si>
    <t>　　2010407 经济体制改革研究</t>
  </si>
  <si>
    <t>　　2010408 物价管理</t>
  </si>
  <si>
    <t>　　2010450 事业运行</t>
  </si>
  <si>
    <t>　　2010499 其他发展与改革事务支出</t>
  </si>
  <si>
    <t>　20105 统计信息事务</t>
  </si>
  <si>
    <t>　　2010501 行政运行</t>
  </si>
  <si>
    <t>　　2010502 一般行政管理事务</t>
  </si>
  <si>
    <t>　　2010503 机关服务</t>
  </si>
  <si>
    <t>　　2010504 信息事务</t>
  </si>
  <si>
    <t>　　2010505 专项统计业务</t>
  </si>
  <si>
    <t>　　2010506 统计管理</t>
  </si>
  <si>
    <t>　　2010507 专项普查活动</t>
  </si>
  <si>
    <t>　　2010508 统计抽样调查</t>
  </si>
  <si>
    <t>　　2010550 事业运行</t>
  </si>
  <si>
    <t>　　2010599 其他统计信息事务支出</t>
  </si>
  <si>
    <t>　20106 财政事务</t>
  </si>
  <si>
    <t>　　2010601 行政运行</t>
  </si>
  <si>
    <t>　　2010602 一般行政管理事务</t>
  </si>
  <si>
    <t>　　2010603 机关服务</t>
  </si>
  <si>
    <t>　　2010604 预算改革业务</t>
  </si>
  <si>
    <t>　　2010605 财政国库业务</t>
  </si>
  <si>
    <t>　　2010606 财政监察</t>
  </si>
  <si>
    <t>　　2010607 信息化建设</t>
  </si>
  <si>
    <t>　　2010608 财政委托业务支出</t>
  </si>
  <si>
    <t>　　2010650 事业运行</t>
  </si>
  <si>
    <t>　　2010699 其他财政事务支出</t>
  </si>
  <si>
    <t>　20107 税收事务</t>
  </si>
  <si>
    <t>　　2010701 行政运行</t>
  </si>
  <si>
    <t>　　2010702 一般行政管理事务</t>
  </si>
  <si>
    <t>　　2010703 机关服务</t>
  </si>
  <si>
    <t>　　2010709 信息化建设</t>
  </si>
  <si>
    <t>　　2010710 税收业务</t>
  </si>
  <si>
    <t>　　2010750 事业运行</t>
  </si>
  <si>
    <t>　　2010799 其他税收事务支出</t>
  </si>
  <si>
    <t>　20108 审计事务</t>
  </si>
  <si>
    <t>　　2010801 行政运行</t>
  </si>
  <si>
    <t>　　2010802 一般行政管理事务</t>
  </si>
  <si>
    <t>　　2010803 机关服务</t>
  </si>
  <si>
    <t>　　2010804 审计业务</t>
  </si>
  <si>
    <t>　　2010805 审计管理</t>
  </si>
  <si>
    <t>　　2010806 信息化建设</t>
  </si>
  <si>
    <t>　　2010850 事业运行</t>
  </si>
  <si>
    <t>　　2010899 其他审计事务支出</t>
  </si>
  <si>
    <t>　20109 海关事务</t>
  </si>
  <si>
    <t>　　2010901 行政运行</t>
  </si>
  <si>
    <t>　　2010902 一般行政管理事务</t>
  </si>
  <si>
    <t>　　2010903 机关服务</t>
  </si>
  <si>
    <t>　　2010905 缉私办案</t>
  </si>
  <si>
    <t>　　2010907 口岸管理</t>
  </si>
  <si>
    <t>　　2010908 信息化建设</t>
  </si>
  <si>
    <t>　　2010909 海关关务</t>
  </si>
  <si>
    <t>　　2010910 关税征管</t>
  </si>
  <si>
    <t>　　2010911 海关监管</t>
  </si>
  <si>
    <t>　　2010912 检验检疫</t>
  </si>
  <si>
    <t>　　2010950 事业运行</t>
  </si>
  <si>
    <t>　　2010999 其他海关事务支出</t>
  </si>
  <si>
    <t>　20113 商贸事务</t>
  </si>
  <si>
    <t>　　2011301 行政运行</t>
  </si>
  <si>
    <t>　　2011302 一般行政管理事务</t>
  </si>
  <si>
    <t>　　2011303 机关服务</t>
  </si>
  <si>
    <t>　　2011304 对外贸易管理</t>
  </si>
  <si>
    <t>　　2011305 国际经济合作</t>
  </si>
  <si>
    <t>　　2011306 外资管理</t>
  </si>
  <si>
    <t>　　2011307 国内贸易管理</t>
  </si>
  <si>
    <t>　　2011308 招商引资</t>
  </si>
  <si>
    <t>　　2011350 事业运行</t>
  </si>
  <si>
    <t>　　2011399 其他商贸事务支出</t>
  </si>
  <si>
    <t>　20114 知识产权事务</t>
  </si>
  <si>
    <t>　　2011401 行政运行</t>
  </si>
  <si>
    <t>　　2011402 一般行政管理事务</t>
  </si>
  <si>
    <t>　　2011403 机关服务</t>
  </si>
  <si>
    <t>　　2011404 专利审批</t>
  </si>
  <si>
    <t>　　2011405 知识产权战略和规划</t>
  </si>
  <si>
    <t>　　2011408 国际合作与交流</t>
  </si>
  <si>
    <t>　　2011409 知识产权宏观管理</t>
  </si>
  <si>
    <t>　　2011410 商标管理</t>
  </si>
  <si>
    <t>　　2011411 原产地地理标志管理</t>
  </si>
  <si>
    <t>　　2011450 事业运行</t>
  </si>
  <si>
    <t>　　2011499 其他知识产权事务支出</t>
  </si>
  <si>
    <t>　20123 民族事务</t>
  </si>
  <si>
    <t>　　2012301 行政运行</t>
  </si>
  <si>
    <t>　　2012302 一般行政管理事务</t>
  </si>
  <si>
    <t>　　2012303 机关服务</t>
  </si>
  <si>
    <t>　　2012304 民族工作专项</t>
  </si>
  <si>
    <t>　　2012350 事业运行</t>
  </si>
  <si>
    <t>　　2012399 其他民族事务支出</t>
  </si>
  <si>
    <t>　20125 港澳台事务</t>
  </si>
  <si>
    <t>　　2012501 行政运行</t>
  </si>
  <si>
    <t>　　2012502 一般行政管理事务</t>
  </si>
  <si>
    <t>　　2012503 机关服务</t>
  </si>
  <si>
    <t>　　2012504 港澳事务</t>
  </si>
  <si>
    <t>　　2012505 台湾事务</t>
  </si>
  <si>
    <t>　　2012550 事业运行</t>
  </si>
  <si>
    <t>　　2012599 其他港澳台事务支出</t>
  </si>
  <si>
    <t>　20126 档案事务</t>
  </si>
  <si>
    <t>　　2012601 行政运行</t>
  </si>
  <si>
    <t>　　2012602 一般行政管理事务</t>
  </si>
  <si>
    <t>　　2012603 机关服务</t>
  </si>
  <si>
    <t>　　2012604 档案馆</t>
  </si>
  <si>
    <t>　　2012699 其他档案事务支出</t>
  </si>
  <si>
    <t>　20129 群众团体事务</t>
  </si>
  <si>
    <t>　　2012901 行政运行</t>
  </si>
  <si>
    <t>　　2012902 一般行政管理事务</t>
  </si>
  <si>
    <t>　　2012903 机关服务</t>
  </si>
  <si>
    <t>　　2012906 工会事务</t>
  </si>
  <si>
    <t>　　2012950 事业运行</t>
  </si>
  <si>
    <t>　　2012999 其他群众团体事务支出</t>
  </si>
  <si>
    <t>　20138 市场监督管理事务</t>
  </si>
  <si>
    <t>　　2013801 行政运行</t>
  </si>
  <si>
    <t>　　2013802 一般行政管理事务</t>
  </si>
  <si>
    <t>　　2013803 机关服务</t>
  </si>
  <si>
    <t>　　2013804 市场主体管理</t>
  </si>
  <si>
    <t>　　2013805 市场秩序执法</t>
  </si>
  <si>
    <t>　　2013808 信息化建设</t>
  </si>
  <si>
    <t>　　2013810 质量基础</t>
  </si>
  <si>
    <t>　　2013812 药品事务</t>
  </si>
  <si>
    <t>　　2013813 医疗器械事务</t>
  </si>
  <si>
    <t>　　2013814 化妆品事务</t>
  </si>
  <si>
    <t>　　2013815 质量安全监管</t>
  </si>
  <si>
    <t>　　2013816 食品安全监管</t>
  </si>
  <si>
    <t>　　2013850 事业运行</t>
  </si>
  <si>
    <t>　　2013899 其他市场监督管理事务</t>
  </si>
  <si>
    <t>　20199 其他一般公共服务支出(款)</t>
  </si>
  <si>
    <t>　　2019901 国家赔偿费用支出</t>
  </si>
  <si>
    <t>　　2019999 其他一般公共服务支出(项)</t>
  </si>
  <si>
    <t>二、</t>
  </si>
  <si>
    <t>三、</t>
  </si>
  <si>
    <t>四、</t>
  </si>
  <si>
    <t>　20401 武装警察部队(款)</t>
  </si>
  <si>
    <t>　　2040101 武装警察部队(项)</t>
  </si>
  <si>
    <t>　　2040199 其他武装警察部队支出</t>
  </si>
  <si>
    <t>　20402 公安</t>
  </si>
  <si>
    <t>　　2040201 行政运行</t>
  </si>
  <si>
    <t>　　2040202 一般行政管理事务</t>
  </si>
  <si>
    <t>　　2040203 机关服务</t>
  </si>
  <si>
    <t>　　2040219 信息化建设</t>
  </si>
  <si>
    <t>　　2040220 执法办案</t>
  </si>
  <si>
    <t>　　2040221 特别业务</t>
  </si>
  <si>
    <t>　　2040222 特勤业务</t>
  </si>
  <si>
    <t>　　2040223 移民事务</t>
  </si>
  <si>
    <t>　　2040250 事业运行</t>
  </si>
  <si>
    <t>　　2040299 其他公安支出</t>
  </si>
  <si>
    <t>　20404 检察</t>
  </si>
  <si>
    <t>　　2040401 行政运行</t>
  </si>
  <si>
    <t>　　2040402 一般行政管理事务</t>
  </si>
  <si>
    <t>　　2040403 机关服务</t>
  </si>
  <si>
    <t>　　2040409 “两房”建设</t>
  </si>
  <si>
    <t>　　2040410 检察监督</t>
  </si>
  <si>
    <t>　　2040450 事业运行</t>
  </si>
  <si>
    <t>　　2040499 其他检察支出</t>
  </si>
  <si>
    <t>　20405 法院</t>
  </si>
  <si>
    <t>　　2040501 行政运行</t>
  </si>
  <si>
    <t>　　2040502 一般行政管理事务</t>
  </si>
  <si>
    <t>　　2040503 机关服务</t>
  </si>
  <si>
    <t>　　2040504 案件审判</t>
  </si>
  <si>
    <t>　　2040505 案件执行</t>
  </si>
  <si>
    <t>　　2040506 “两庭”建设</t>
  </si>
  <si>
    <t>　　2040550 事业运行</t>
  </si>
  <si>
    <t>　　2040599 其他法院支出</t>
  </si>
  <si>
    <t>　20406 司法</t>
  </si>
  <si>
    <t>　　2040601 行政运行</t>
  </si>
  <si>
    <t>　　2040602 一般行政管理事务</t>
  </si>
  <si>
    <t>　　2040603 机关服务</t>
  </si>
  <si>
    <t>　　2040604 基层司法业务</t>
  </si>
  <si>
    <t>　　2040605 普法宣传</t>
  </si>
  <si>
    <t>　　2040606 律师管理</t>
  </si>
  <si>
    <t>　　2040607 公共法律服务</t>
  </si>
  <si>
    <t>　　2040608 国家统一法律职业资格考试</t>
  </si>
  <si>
    <t>　　2040610 社区矫正</t>
  </si>
  <si>
    <t>　　2040612 法治建设</t>
  </si>
  <si>
    <t>　　2040613 信息化建设</t>
  </si>
  <si>
    <t>　　2040650 事业运行</t>
  </si>
  <si>
    <t>　　2040699 其他司法支出</t>
  </si>
  <si>
    <t>　20410 缉私警察</t>
  </si>
  <si>
    <t>　　2041001 行政运行</t>
  </si>
  <si>
    <t>　　2041002 一般行政管理事务</t>
  </si>
  <si>
    <t>　　2041006 信息化建设</t>
  </si>
  <si>
    <t>　　2041007 缉私业务</t>
  </si>
  <si>
    <t>　　2041099 其他缉私警察支出</t>
  </si>
  <si>
    <t>　20499 其他公共安全支出(款)</t>
  </si>
  <si>
    <t>　　2049902 国家司法救助支出</t>
  </si>
  <si>
    <t>　　2049999 其他公共安全支出(项)</t>
  </si>
  <si>
    <t>五、</t>
  </si>
  <si>
    <t>　20501 教育管理事务</t>
  </si>
  <si>
    <t>　　2050101 行政运行</t>
  </si>
  <si>
    <t>　　2050102 一般行政管理事务</t>
  </si>
  <si>
    <t>　　2050103 机关服务</t>
  </si>
  <si>
    <t>　　2050199 其他教育管理事务支出</t>
  </si>
  <si>
    <t>　20502 普通教育</t>
  </si>
  <si>
    <t>　　2050201 学前教育</t>
  </si>
  <si>
    <t>　　2050202 小学教育</t>
  </si>
  <si>
    <t>　　2050203 初中教育</t>
  </si>
  <si>
    <t>　　2050204 高中教育</t>
  </si>
  <si>
    <t>　　2050205 高等教育</t>
  </si>
  <si>
    <t>　　2050299 其他普通教育支出</t>
  </si>
  <si>
    <t>　20503 职业教育</t>
  </si>
  <si>
    <t>　　2050301 初等职业教育</t>
  </si>
  <si>
    <t>　　2050302 中等职业教育</t>
  </si>
  <si>
    <t>　　2050303 技校教育</t>
  </si>
  <si>
    <t>　　2050305 高等职业教育</t>
  </si>
  <si>
    <t>　　2050399 其他职业教育支出</t>
  </si>
  <si>
    <t>　20504 成人教育</t>
  </si>
  <si>
    <t>　　2050401 成人初等教育</t>
  </si>
  <si>
    <t>　　2050402 成人中等教育</t>
  </si>
  <si>
    <t>　　2050403 成人高等教育</t>
  </si>
  <si>
    <t>　　2050404 成人广播电视教育</t>
  </si>
  <si>
    <t>　　2050499 其他成人教育支出</t>
  </si>
  <si>
    <t>　20505 广播电视教育</t>
  </si>
  <si>
    <t>　　2050501 广播电视学校</t>
  </si>
  <si>
    <t>　　2050502 教育电视台</t>
  </si>
  <si>
    <t>　　2050599 其他广播电视教育支出</t>
  </si>
  <si>
    <t>　20506 留学教育</t>
  </si>
  <si>
    <t>　　2050601 出国留学教育</t>
  </si>
  <si>
    <t>　　2050602 来华留学教育</t>
  </si>
  <si>
    <t>　　2050699 其他留学教育支出</t>
  </si>
  <si>
    <t>　20507 特殊教育</t>
  </si>
  <si>
    <t>　　2050701 特殊学校教育</t>
  </si>
  <si>
    <t>　　2050702 工读学校教育</t>
  </si>
  <si>
    <t>　　2050799 其他特殊教育支出</t>
  </si>
  <si>
    <t>　20508 进修及培训</t>
  </si>
  <si>
    <t>　　2050801 教师进修</t>
  </si>
  <si>
    <t>　　2050802 干部教育</t>
  </si>
  <si>
    <t>　　2050803 培训支出</t>
  </si>
  <si>
    <t>　　2050804 退役士兵能力提升</t>
  </si>
  <si>
    <t>　　2050899 其他进修及培训</t>
  </si>
  <si>
    <t>　20509 教育费附加安排的支出</t>
  </si>
  <si>
    <t>　　2050901 农村中小学校舍建设</t>
  </si>
  <si>
    <t>　　2050902 农村中小学教学设施</t>
  </si>
  <si>
    <t>　　2050903 城市中小学校舍建设</t>
  </si>
  <si>
    <t>　　2050904 城市中小学教学设施</t>
  </si>
  <si>
    <t>　　2050905 中等职业学校教学设施</t>
  </si>
  <si>
    <t>　　2050999 其他教育费附加安排的支出</t>
  </si>
  <si>
    <t>　20599 其他教育支出(款)</t>
  </si>
  <si>
    <t>　　2059999 其他教育支出(项)</t>
  </si>
  <si>
    <t>六、</t>
  </si>
  <si>
    <t>　20601 科学技术管理事务</t>
  </si>
  <si>
    <t>　　2060101 行政运行</t>
  </si>
  <si>
    <t>　　2060102 一般行政管理事务</t>
  </si>
  <si>
    <t>　　2060103 机关服务</t>
  </si>
  <si>
    <t>　　2060199 其他科学技术管理事务支出</t>
  </si>
  <si>
    <t>　20602 基础研究</t>
  </si>
  <si>
    <t>　　2060201 机构运行</t>
  </si>
  <si>
    <t>　　2060203 自然科学基金</t>
  </si>
  <si>
    <t>　　2060204 实验室及相关设施</t>
  </si>
  <si>
    <t>　　2060205 重大科学工程</t>
  </si>
  <si>
    <t>　　2060206 专项基础科研</t>
  </si>
  <si>
    <t>　　2060207 专项技术基础</t>
  </si>
  <si>
    <t>　　2060208 科技人才队伍建设</t>
  </si>
  <si>
    <t>　　2060299 其他基础研究支出</t>
  </si>
  <si>
    <t>　20603 应用研究</t>
  </si>
  <si>
    <t>　　2060301 机构运行</t>
  </si>
  <si>
    <t>　　2060302 社会公益研究</t>
  </si>
  <si>
    <t>　　2060303 高技术研究</t>
  </si>
  <si>
    <t>　　2060304 专项科研试制</t>
  </si>
  <si>
    <t>　　2060399 其他应用研究支出</t>
  </si>
  <si>
    <t>　20604 技术研究与开发</t>
  </si>
  <si>
    <t>　　2060401 机构运行</t>
  </si>
  <si>
    <t>　　2060404 科技成果转化与扩散</t>
  </si>
  <si>
    <t>　　2060405 共性技术研究与开发</t>
  </si>
  <si>
    <t>　　2060499 其他技术研究与开发支出</t>
  </si>
  <si>
    <t>　20605 科技条件与服务</t>
  </si>
  <si>
    <t>　　2060501 机构运行</t>
  </si>
  <si>
    <t>　　2060502 技术创新服务体系</t>
  </si>
  <si>
    <t>　　2060503 科技条件专项</t>
  </si>
  <si>
    <t>　　2060599 其他科技条件与服务支出</t>
  </si>
  <si>
    <t>　20606 社会科学</t>
  </si>
  <si>
    <t>　　2060601 社会科学研究机构</t>
  </si>
  <si>
    <t>　　2060602 社会科学研究</t>
  </si>
  <si>
    <t>　　2060603 社科基金支出</t>
  </si>
  <si>
    <t>　　2060699 其他社会科学支出</t>
  </si>
  <si>
    <t>　20607 科学技术普及</t>
  </si>
  <si>
    <t>　　2060701 机构运行</t>
  </si>
  <si>
    <t>　　2060702 科普活动</t>
  </si>
  <si>
    <t>　　2060703 青少年科技活动</t>
  </si>
  <si>
    <t>　　2060704 学术交流活动</t>
  </si>
  <si>
    <t>　　2060705 科技馆站</t>
  </si>
  <si>
    <t>　　2060799 其他科学技术普及支出</t>
  </si>
  <si>
    <t>　20608 科技交流与合作</t>
  </si>
  <si>
    <t>　　2060801 国际交流与合作</t>
  </si>
  <si>
    <t>　　2060802 重大科技合作项目</t>
  </si>
  <si>
    <t>　　2060899 其他科技交流与合作支出</t>
  </si>
  <si>
    <t>　20609 科技重大项目</t>
  </si>
  <si>
    <t>　　2060901 科技重大专项</t>
  </si>
  <si>
    <t>　　2060902 重点研发计划</t>
  </si>
  <si>
    <t>　　2060999 其他科技重大项目</t>
  </si>
  <si>
    <t>　20699 其他科学技术支出(款)</t>
  </si>
  <si>
    <t>　　2069901 科技奖励</t>
  </si>
  <si>
    <t>　　2069902 核应急</t>
  </si>
  <si>
    <t>　　2069903 转制科研机构</t>
  </si>
  <si>
    <t>　　2069999 其他科学技术支出(项)</t>
  </si>
  <si>
    <t>七、</t>
  </si>
  <si>
    <t>　20701 文化和旅游</t>
  </si>
  <si>
    <t>　　2070101 行政运行</t>
  </si>
  <si>
    <t>　　2070102 一般行政管理事务</t>
  </si>
  <si>
    <t>　　2070103 机关服务</t>
  </si>
  <si>
    <t>　　2070104 图书馆</t>
  </si>
  <si>
    <t>　　2070105 文化展示及纪念机构</t>
  </si>
  <si>
    <t>　　2070106 艺术表演场所</t>
  </si>
  <si>
    <t>　　2070107 艺术表演团体</t>
  </si>
  <si>
    <t>　　2070108 文化活动</t>
  </si>
  <si>
    <t>　　2070109 群众文化</t>
  </si>
  <si>
    <t>　　2070110 文化和旅游交流与合作</t>
  </si>
  <si>
    <t>　　2070111 文化创作与保护</t>
  </si>
  <si>
    <t>　　2070112 文化和旅游市场管理</t>
  </si>
  <si>
    <t>　　2070113 旅游宣传</t>
  </si>
  <si>
    <t>　　2070114 文化和旅游管理事务</t>
  </si>
  <si>
    <t>　　2070199 其他文化和旅游支出</t>
  </si>
  <si>
    <t>　20702 文物</t>
  </si>
  <si>
    <t>　　2070201 行政运行</t>
  </si>
  <si>
    <t>　　2070202 一般行政管理事务</t>
  </si>
  <si>
    <t>　　2070203 机关服务</t>
  </si>
  <si>
    <t>　　2070204 文物保护</t>
  </si>
  <si>
    <t>　　2070205 博物馆</t>
  </si>
  <si>
    <t>　　2070206 历史名城与古迹</t>
  </si>
  <si>
    <t>　　2070299 其他文物支出</t>
  </si>
  <si>
    <t>　20703 体育</t>
  </si>
  <si>
    <t>　　2070301 行政运行</t>
  </si>
  <si>
    <t>　　2070302 一般行政管理事务</t>
  </si>
  <si>
    <t>　　2070303 机关服务</t>
  </si>
  <si>
    <t>　　2070304 运动项目管理</t>
  </si>
  <si>
    <t>　　2070305 体育竞赛</t>
  </si>
  <si>
    <t>　　2070306 体育训练</t>
  </si>
  <si>
    <t>　　2070307 体育场馆</t>
  </si>
  <si>
    <t>　　2070308 群众体育</t>
  </si>
  <si>
    <t>　　2070309 体育交流与合作</t>
  </si>
  <si>
    <t>　　2070399 其他体育支出</t>
  </si>
  <si>
    <t>　20706 新闻出版电影</t>
  </si>
  <si>
    <t>　　2070601 行政运行</t>
  </si>
  <si>
    <t>　　2070602 一般行政管理事务</t>
  </si>
  <si>
    <t>　　2070603 机关服务</t>
  </si>
  <si>
    <t>　　2070604 新闻通讯</t>
  </si>
  <si>
    <t>　　2070605 出版发行</t>
  </si>
  <si>
    <t>　　2070606 版权管理</t>
  </si>
  <si>
    <t>　　2070607 电影</t>
  </si>
  <si>
    <t>　　2070699 其他新闻出版电影支出</t>
  </si>
  <si>
    <t>　20708 广播电视</t>
  </si>
  <si>
    <t>　　2070801 行政运行</t>
  </si>
  <si>
    <t>　　2070802 一般行政管理事务</t>
  </si>
  <si>
    <t>　　2070803 机关服务</t>
  </si>
  <si>
    <t>　　2070806 监测监管</t>
  </si>
  <si>
    <t>　　2070807 传输发射</t>
  </si>
  <si>
    <t>　　2070808 广播电视事务</t>
  </si>
  <si>
    <t>　　2070899 其他广播电视支出</t>
  </si>
  <si>
    <t>　20799 其他文化旅游体育与传媒支出(款)</t>
  </si>
  <si>
    <t>　　2079902 宣传文化发展专项支出</t>
  </si>
  <si>
    <t>　　2079903 文化产业发展专项支出</t>
  </si>
  <si>
    <t>　　2079999 其他文化旅游体育与传媒支出(项)</t>
  </si>
  <si>
    <t>八、</t>
  </si>
  <si>
    <t>　20801 人力资源和社会保障管理事务</t>
  </si>
  <si>
    <t>　　2080101 行政运行</t>
  </si>
  <si>
    <t>　　2080102 一般行政管理事务</t>
  </si>
  <si>
    <t>　　2080103 机关服务</t>
  </si>
  <si>
    <t>　　2080104 综合业务管理</t>
  </si>
  <si>
    <t>　　2080105 劳动保障监察</t>
  </si>
  <si>
    <t>　　2080106 就业管理事务</t>
  </si>
  <si>
    <t>　　2080107 社会保险业务管理事务</t>
  </si>
  <si>
    <t>　　2080108 信息化建设</t>
  </si>
  <si>
    <t>　　2080109 社会保险经办机构</t>
  </si>
  <si>
    <t>　　2080110 劳动关系和维权</t>
  </si>
  <si>
    <t>　　2080111 公共就业服务和职业技能鉴定机构</t>
  </si>
  <si>
    <t>　　2080112 劳动人事争议调解仲裁</t>
  </si>
  <si>
    <t>　　2080113 政府特殊津贴</t>
  </si>
  <si>
    <t>　　2080114 资助留学回国人员</t>
  </si>
  <si>
    <t>　　2080115 博士后日常经费</t>
  </si>
  <si>
    <t>　　2080116 引进人才费用</t>
  </si>
  <si>
    <t>　　2080150 事业运行</t>
  </si>
  <si>
    <t>　　2080199 其他人力资源和社会保障管理事务支出</t>
  </si>
  <si>
    <t>　20802 民政管理事务</t>
  </si>
  <si>
    <t>　　2080201 行政运行</t>
  </si>
  <si>
    <t>　　2080202 一般行政管理事务</t>
  </si>
  <si>
    <t>　　2080203 机关服务</t>
  </si>
  <si>
    <t>　　2080206 社会组织管理</t>
  </si>
  <si>
    <t>　　2080207 行政区划和地名管理</t>
  </si>
  <si>
    <t>　　2080208 基层政权建设和社区治理</t>
  </si>
  <si>
    <t>　　2080299 其他民政管理事务支出</t>
  </si>
  <si>
    <t>　20804 补充全国社会保障基金</t>
  </si>
  <si>
    <t>　　2080402 用一般公共预算补充基金</t>
  </si>
  <si>
    <t>　20805 行政事业单位养老支出</t>
  </si>
  <si>
    <t>　　2080501 行政单位离退休</t>
  </si>
  <si>
    <t>　　2080502 事业单位离退休</t>
  </si>
  <si>
    <t>　　2080503 离退休人员管理机构</t>
  </si>
  <si>
    <t>　　2080505 机关事业单位基本养老保险缴费支出</t>
  </si>
  <si>
    <t>　　2080506 机关事业单位职业年金缴费支出</t>
  </si>
  <si>
    <t>　　2080507 对机关事业单位基本养老保险基金的补助</t>
  </si>
  <si>
    <t>　　2080508 对机关事业单位职业年金的补助</t>
  </si>
  <si>
    <t>　　2080599 其他行政事业单位养老支出</t>
  </si>
  <si>
    <t>　20806 企业改革补助</t>
  </si>
  <si>
    <t>　　2080601 企业关闭破产补助</t>
  </si>
  <si>
    <t>　　2080602 厂办大集体改革补助</t>
  </si>
  <si>
    <t>　　2080699 其他企业改革发展补助</t>
  </si>
  <si>
    <t>　20807 就业补助</t>
  </si>
  <si>
    <t>　　2080701 就业创业服务补贴</t>
  </si>
  <si>
    <t>　　2080702 职业培训补贴</t>
  </si>
  <si>
    <t>　　2080704 社会保险补贴</t>
  </si>
  <si>
    <t>　　2080705 公益性岗位补贴</t>
  </si>
  <si>
    <t>　　2080709 职业技能鉴定补贴</t>
  </si>
  <si>
    <t>　　2080711 就业见习补贴</t>
  </si>
  <si>
    <t>　　2080712 高技能人才培养补助</t>
  </si>
  <si>
    <t>　　2080713 促进创业补贴</t>
  </si>
  <si>
    <t>　　2080799 其他就业补助支出</t>
  </si>
  <si>
    <t>　20808 抚恤</t>
  </si>
  <si>
    <t>　　2080801 死亡抚恤</t>
  </si>
  <si>
    <t>　　2080802 伤残抚恤</t>
  </si>
  <si>
    <t>　　2080803 在乡复员、退伍军人生活补助</t>
  </si>
  <si>
    <t>　　2080805 义务兵优待</t>
  </si>
  <si>
    <t>　　2080806 农村籍退役士兵老年生活补助</t>
  </si>
  <si>
    <t>　　2080807 光荣院</t>
  </si>
  <si>
    <t>　　2080808 烈士纪念设施管理维护</t>
  </si>
  <si>
    <t>　　2080899 其他优抚支出</t>
  </si>
  <si>
    <t>　20809 退役安置</t>
  </si>
  <si>
    <t>　　2080901 退役士兵安置</t>
  </si>
  <si>
    <t>　　2080902 军队移交政府的离退休人员安置</t>
  </si>
  <si>
    <t>　　2080903 军队移交政府离退休干部管理机构</t>
  </si>
  <si>
    <t>　　2080904 退役士兵管理教育</t>
  </si>
  <si>
    <t>　　2080905 军队转业干部安置</t>
  </si>
  <si>
    <t>　　2080999 其他退役安置支出</t>
  </si>
  <si>
    <t>　20810 社会福利</t>
  </si>
  <si>
    <t>　　2081001 儿童福利</t>
  </si>
  <si>
    <t>　　2081002 老年福利</t>
  </si>
  <si>
    <t>　　2081003 康复辅具</t>
  </si>
  <si>
    <t>　　2081004 殡葬</t>
  </si>
  <si>
    <t>　　2081005 社会福利事业单位</t>
  </si>
  <si>
    <t>　　2081006 养老服务</t>
  </si>
  <si>
    <t>　　2081099 其他社会福利支出</t>
  </si>
  <si>
    <t>　20811 残疾人事业</t>
  </si>
  <si>
    <t>　　2081101 行政运行</t>
  </si>
  <si>
    <t>　　2081102 一般行政管理事务</t>
  </si>
  <si>
    <t>　　2081103 机关服务</t>
  </si>
  <si>
    <t>　　2081104 残疾人康复</t>
  </si>
  <si>
    <t>　　2081105 残疾人就业</t>
  </si>
  <si>
    <t>　　2081106 残疾人体育</t>
  </si>
  <si>
    <t>　　2081107 残疾人生活和护理补贴</t>
  </si>
  <si>
    <t>　　2081199 其他残疾人事业支出</t>
  </si>
  <si>
    <t>　20816 红十字事业</t>
  </si>
  <si>
    <t>　　2081601 行政运行</t>
  </si>
  <si>
    <t>　　2081602 一般行政管理事务</t>
  </si>
  <si>
    <t>　　2081603 机关服务</t>
  </si>
  <si>
    <t>　　2081699 其他红十字事业支出</t>
  </si>
  <si>
    <t>　20819 最低生活保障</t>
  </si>
  <si>
    <t>　　2081901 城市最低生活保障金支出</t>
  </si>
  <si>
    <t>　　2081902 农村最低生活保障金支出</t>
  </si>
  <si>
    <t>　20820 临时救助</t>
  </si>
  <si>
    <t>　　2082001 临时救助支出</t>
  </si>
  <si>
    <t>　　2082002 流浪乞讨人员救助支出</t>
  </si>
  <si>
    <t>　20821 特困人员救助供养</t>
  </si>
  <si>
    <t>　　2082101 城市特困人员救助供养支出</t>
  </si>
  <si>
    <t>　　2082102 农村特困人员救助供养支出</t>
  </si>
  <si>
    <t>　20824 补充道路交通事故社会救助基金</t>
  </si>
  <si>
    <t>　　2082401 交强险增值税补助基金支出</t>
  </si>
  <si>
    <t>　　2082402 交强险罚款收入补助基金支出</t>
  </si>
  <si>
    <t>　20825 其他生活救助</t>
  </si>
  <si>
    <t>　　2082501 其他城市生活救助</t>
  </si>
  <si>
    <t>　　2082502 其他农村生活救助</t>
  </si>
  <si>
    <t>　20826 财政对基本养老保险基金的补助</t>
  </si>
  <si>
    <t>　　2082601 财政对企业职工基本养老保险基金的补助</t>
  </si>
  <si>
    <t>　　2082602 财政对城乡居民基本养老保险基金的补助</t>
  </si>
  <si>
    <t>　　2082699 财政对其他基本养老保险基金的补助</t>
  </si>
  <si>
    <t>　20827 财政对其他社会保险基金的补助</t>
  </si>
  <si>
    <t>　　2082701 财政对失业保险基金的补助</t>
  </si>
  <si>
    <t>　　2082702 财政对工伤保险基金的补助</t>
  </si>
  <si>
    <t>　　2082799 其他财政对社会保险基金的补助</t>
  </si>
  <si>
    <t>　20828 退役军人管理事务</t>
  </si>
  <si>
    <t>　　2082801 行政运行</t>
  </si>
  <si>
    <t>　　2082802 一般行政管理事务</t>
  </si>
  <si>
    <t>　　2082803 机关服务</t>
  </si>
  <si>
    <t>　　2082804 拥军优属</t>
  </si>
  <si>
    <t>　　2082805 军供保障</t>
  </si>
  <si>
    <t>　　2082850 事业运行</t>
  </si>
  <si>
    <t>　　2082899 其他退役军人事务管理支出</t>
  </si>
  <si>
    <t>　20830 财政代缴社会保险费支出</t>
  </si>
  <si>
    <t>　　2083001 财政代缴城乡居民基本养老保险费支出</t>
  </si>
  <si>
    <t>　　2083099 财政代缴其他社会保险费支出</t>
  </si>
  <si>
    <t>　20899 其他社会保障和就业支出(款)</t>
  </si>
  <si>
    <t>　　2089999 其他社会保障和就业支出(项)</t>
  </si>
  <si>
    <t>九、</t>
  </si>
  <si>
    <t>　21001 卫生健康管理事务</t>
  </si>
  <si>
    <t>　　2100101 行政运行</t>
  </si>
  <si>
    <t>　　2100102 一般行政管理事务</t>
  </si>
  <si>
    <t>　　2100103 机关服务</t>
  </si>
  <si>
    <t>　　2100199 其他卫生健康管理事务支出</t>
  </si>
  <si>
    <t>　21002 公立医院</t>
  </si>
  <si>
    <t>　　2100201 综合医院</t>
  </si>
  <si>
    <t>　　2100202 中医(民族)医院</t>
  </si>
  <si>
    <t>　　2100203 传染病医院</t>
  </si>
  <si>
    <t>　　2100204 职业病防治医院</t>
  </si>
  <si>
    <t>　　2100205 精神病医院</t>
  </si>
  <si>
    <t>　　2100206 妇幼保健医院</t>
  </si>
  <si>
    <t>　　2100207 儿童医院</t>
  </si>
  <si>
    <t>　　2100208 其他专科医院</t>
  </si>
  <si>
    <t>　　2100209 福利医院</t>
  </si>
  <si>
    <t>　　2100210 行业医院</t>
  </si>
  <si>
    <t>　　2100211 处理医疗欠费</t>
  </si>
  <si>
    <t>　　2100212 康复医院</t>
  </si>
  <si>
    <t>　　2100213 优抚医院</t>
  </si>
  <si>
    <t>　　2100299 其他公立医院支出</t>
  </si>
  <si>
    <t>　21003 基层医疗卫生机构</t>
  </si>
  <si>
    <t>　　2100301 城市社区卫生机构</t>
  </si>
  <si>
    <t>　　2100302 乡镇卫生院</t>
  </si>
  <si>
    <t>　　2100399 其他基层医疗卫生机构支出</t>
  </si>
  <si>
    <t>　21004 公共卫生</t>
  </si>
  <si>
    <t>　　2100401 疾病预防控制机构</t>
  </si>
  <si>
    <t>　　2100402 卫生监督机构</t>
  </si>
  <si>
    <t>　　2100403 妇幼保健机构</t>
  </si>
  <si>
    <t>　　2100404 精神卫生机构</t>
  </si>
  <si>
    <t>　　2100405 应急救治机构</t>
  </si>
  <si>
    <t>　　2100406 采供血机构</t>
  </si>
  <si>
    <t>　　2100407 其他专业公共卫生机构</t>
  </si>
  <si>
    <t>　　2100408 基本公共卫生服务</t>
  </si>
  <si>
    <t>　　2100409 重大公共卫生服务</t>
  </si>
  <si>
    <t>　　2100410 突发公共卫生事件应急处理</t>
  </si>
  <si>
    <t>　　2100499 其他公共卫生支出</t>
  </si>
  <si>
    <t>　21006 中医药</t>
  </si>
  <si>
    <t>　　2100601 中医(民族医)药专项</t>
  </si>
  <si>
    <t>　　2100699 其他中医药支出</t>
  </si>
  <si>
    <t>　21007 计划生育事务</t>
  </si>
  <si>
    <t>　　2100716 计划生育机构</t>
  </si>
  <si>
    <t>　　2100717 计划生育服务</t>
  </si>
  <si>
    <t>　　2100799 其他计划生育事务支出</t>
  </si>
  <si>
    <t>　21011 行政事业单位医疗</t>
  </si>
  <si>
    <t>　　2101101 行政单位医疗</t>
  </si>
  <si>
    <t>　　2101102 事业单位医疗</t>
  </si>
  <si>
    <t>　　2101103 公务员医疗补助</t>
  </si>
  <si>
    <t>　　2101199 其他行政事业单位医疗支出</t>
  </si>
  <si>
    <t>　21012 财政对基本医疗保险基金的补助</t>
  </si>
  <si>
    <t>　　2101201 财政对职工基本医疗保险基金的补助</t>
  </si>
  <si>
    <t>　　2101202 财政对城乡居民基本医疗保险基金的补助</t>
  </si>
  <si>
    <t>　　2101299 财政对其他基本医疗保险基金的补助</t>
  </si>
  <si>
    <t>　21013 医疗救助</t>
  </si>
  <si>
    <t>　　2101301 城乡医疗救助</t>
  </si>
  <si>
    <t>　　2101302 疾病应急救助</t>
  </si>
  <si>
    <t>　　2101399 其他医疗救助支出</t>
  </si>
  <si>
    <t>　21014 优抚对象医疗</t>
  </si>
  <si>
    <t>　　2101401 优抚对象医疗补助</t>
  </si>
  <si>
    <t>　　2101499 其他优抚对象医疗支出</t>
  </si>
  <si>
    <t>　21015 医疗保障管理事务</t>
  </si>
  <si>
    <t>　　2101501 行政运行</t>
  </si>
  <si>
    <t>　　2101502 一般行政管理事务</t>
  </si>
  <si>
    <t>　　2101503 机关服务</t>
  </si>
  <si>
    <t>　　2101504 信息化建设</t>
  </si>
  <si>
    <t>　　2101505 医疗保障政策管理</t>
  </si>
  <si>
    <t>　　2101506 医疗保障经办事务</t>
  </si>
  <si>
    <t>　　2101550 事业运行</t>
  </si>
  <si>
    <t>　　2101599 其他医疗保障管理事务支出</t>
  </si>
  <si>
    <t>　21016 老龄卫生健康事务(款)</t>
  </si>
  <si>
    <t>　　2101601 老龄卫生健康事务(项)</t>
  </si>
  <si>
    <t>　21099 其他卫生健康支出(款)</t>
  </si>
  <si>
    <t>　　2109999 其他卫生健康支出(项)</t>
  </si>
  <si>
    <t>十、</t>
  </si>
  <si>
    <t>　21101 环境保护管理事务</t>
  </si>
  <si>
    <t>　　2110101 行政运行</t>
  </si>
  <si>
    <t>　　2110102 一般行政管理事务</t>
  </si>
  <si>
    <t>　　2110103 机关服务</t>
  </si>
  <si>
    <t>　　2110104 生态环境保护宣传</t>
  </si>
  <si>
    <t>　　2110105 环境保护法规、规划及标准</t>
  </si>
  <si>
    <t>　　2110106 生态环境国际合作及履约</t>
  </si>
  <si>
    <t>　　2110107 生态环境保护行政许可</t>
  </si>
  <si>
    <t>　　2110108 应对气候变化管理事务</t>
  </si>
  <si>
    <t>　　2110199 其他环境保护管理事务支出</t>
  </si>
  <si>
    <t>　21102 环境监测与监察</t>
  </si>
  <si>
    <t>　　2110203 建设项目环评审查与监督</t>
  </si>
  <si>
    <t>　　2110204 核与辐射安全监督</t>
  </si>
  <si>
    <t>　　2110299 其他环境监测与监察支出</t>
  </si>
  <si>
    <t>　21103 污染防治</t>
  </si>
  <si>
    <t>　　2110301 大气</t>
  </si>
  <si>
    <t>　　2110302 水体</t>
  </si>
  <si>
    <t>　　2110303 噪声</t>
  </si>
  <si>
    <t>　　2110304 固体废弃物与化学品</t>
  </si>
  <si>
    <t>　　2110305 放射源和放射性废物监管</t>
  </si>
  <si>
    <t>　　2110306 辐射</t>
  </si>
  <si>
    <t>　　2110307 土壤</t>
  </si>
  <si>
    <t>　　2110399 其他污染防治支出</t>
  </si>
  <si>
    <t>　21104 自然生态保护</t>
  </si>
  <si>
    <t>　　2110401 生态保护</t>
  </si>
  <si>
    <t>　　2110402 农村环境保护</t>
  </si>
  <si>
    <t>　　2110404 生物及物种资源保护</t>
  </si>
  <si>
    <t>　　2110405 草原生态修复治理</t>
  </si>
  <si>
    <t>　　2110406 自然保护地</t>
  </si>
  <si>
    <t>　　2110499 其他自然生态保护支出</t>
  </si>
  <si>
    <t>　21105 天然林保护</t>
  </si>
  <si>
    <t>　　2110501 森林管护</t>
  </si>
  <si>
    <t>　　2110502 社会保险补助</t>
  </si>
  <si>
    <t>　　2110503 政策性社会性支出补助</t>
  </si>
  <si>
    <t>　　2110506 天然林保护工程建设</t>
  </si>
  <si>
    <t>　　2110507 停伐补助</t>
  </si>
  <si>
    <t>　　2110599 其他天然林保护支出</t>
  </si>
  <si>
    <t>　21106 退耕还林还草</t>
  </si>
  <si>
    <t>　　2110602 退耕现金</t>
  </si>
  <si>
    <t>　　2110603 退耕还林粮食折现补贴</t>
  </si>
  <si>
    <t>　　2110604 退耕还林粮食费用补贴</t>
  </si>
  <si>
    <t>　　2110605 退耕还林工程建设</t>
  </si>
  <si>
    <t>　　2110699 其他退耕还林还草支出</t>
  </si>
  <si>
    <t>　21107 风沙荒漠治理</t>
  </si>
  <si>
    <t>　　2110704 京津风沙源治理工程建设</t>
  </si>
  <si>
    <t>　　2110799 其他风沙荒漠治理支出</t>
  </si>
  <si>
    <t>　21108 退牧还草</t>
  </si>
  <si>
    <t>　　2110804 退牧还草工程建设</t>
  </si>
  <si>
    <t>　　2110899 其他退牧还草支出</t>
  </si>
  <si>
    <t>　21109 已垦草原退耕还草(款)</t>
  </si>
  <si>
    <t>　　2110901 已垦草原退耕还草(项)</t>
  </si>
  <si>
    <t>　21110 能源节约利用(款)</t>
  </si>
  <si>
    <t>　　2111001 能源节约利用(项)</t>
  </si>
  <si>
    <t>　21111 污染减排</t>
  </si>
  <si>
    <t>　　2111101 生态环境监测与信息</t>
  </si>
  <si>
    <t>　　2111102 生态环境执法监察</t>
  </si>
  <si>
    <t>　　2111103 减排专项支出</t>
  </si>
  <si>
    <t>　　2111104 清洁生产专项支出</t>
  </si>
  <si>
    <t>　　2111199 其他污染减排支出</t>
  </si>
  <si>
    <t>　21112 可再生能源(款)</t>
  </si>
  <si>
    <t>　　2111201 可再生能源(项)</t>
  </si>
  <si>
    <t>　21113 循环经济(款)</t>
  </si>
  <si>
    <t>　　2111301 循环经济(项)</t>
  </si>
  <si>
    <t>　21114 能源管理事务</t>
  </si>
  <si>
    <t>　　2111401 行政运行</t>
  </si>
  <si>
    <t>　　2111402 一般行政管理事务</t>
  </si>
  <si>
    <t>　　2111403 机关服务</t>
  </si>
  <si>
    <t>　　2111406 能源科技装备</t>
  </si>
  <si>
    <t>　　2111407 能源行业管理</t>
  </si>
  <si>
    <t>　　2111408 能源管理</t>
  </si>
  <si>
    <t>　　2111411 信息化建设</t>
  </si>
  <si>
    <t>　　2111413 农村电网建设</t>
  </si>
  <si>
    <t>　　2111450 事业运行</t>
  </si>
  <si>
    <t>　　2111499 其他能源管理事务支出</t>
  </si>
  <si>
    <t>　21199 其他节能环保支出(款)</t>
  </si>
  <si>
    <t>　　2119999 其他节能环保支出(项)</t>
  </si>
  <si>
    <t>十一、</t>
  </si>
  <si>
    <t>　21201 城乡社区管理事务</t>
  </si>
  <si>
    <t>　　2120101 行政运行</t>
  </si>
  <si>
    <t>　　2120102 一般行政管理事务</t>
  </si>
  <si>
    <t>　　2120103 机关服务</t>
  </si>
  <si>
    <t>　　2120104 城管执法</t>
  </si>
  <si>
    <t>　　2120105 工程建设标准规范编制与监管</t>
  </si>
  <si>
    <t>　　2120106 工程建设管理</t>
  </si>
  <si>
    <t>　　2120107 市政公用行业市场监管</t>
  </si>
  <si>
    <t>　　2120109 住宅建设与房地产市场监管</t>
  </si>
  <si>
    <t>　　2120110 执业资格注册、资质审查</t>
  </si>
  <si>
    <t>　　2120199 其他城乡社区管理事务支出</t>
  </si>
  <si>
    <t>　21202 城乡社区规划与管理(款)</t>
  </si>
  <si>
    <t>　　2120201 城乡社区规划与管理(项)</t>
  </si>
  <si>
    <t>　21203 城乡社区公共设施</t>
  </si>
  <si>
    <t>　　2120303 小城镇基础设施建设</t>
  </si>
  <si>
    <t>　　2120399 其他城乡社区公共设施支出</t>
  </si>
  <si>
    <t>　21205 城乡社区环境卫生(款)</t>
  </si>
  <si>
    <t>　　2120501 城乡社区环境卫生(项)</t>
  </si>
  <si>
    <t>　21206 建设市场管理与监督(款)</t>
  </si>
  <si>
    <t>　　2120601 建设市场管理与监督(项)</t>
  </si>
  <si>
    <t>　21299 其他城乡社区支出(款)</t>
  </si>
  <si>
    <t>　　2129999 其他城乡社区支出(项)</t>
  </si>
  <si>
    <t>十二、</t>
  </si>
  <si>
    <t>　21301 农业农村</t>
  </si>
  <si>
    <t>　　2130101 行政运行</t>
  </si>
  <si>
    <t>　　2130102 一般行政管理事务</t>
  </si>
  <si>
    <t>　　2130103 机关服务</t>
  </si>
  <si>
    <t>　　2130104 事业运行</t>
  </si>
  <si>
    <t>　　2130105 农垦运行</t>
  </si>
  <si>
    <t>　　2130106 科技转化与推广服务</t>
  </si>
  <si>
    <t>　　2130108 病虫害控制</t>
  </si>
  <si>
    <t>　　2130109 农产品质量安全</t>
  </si>
  <si>
    <t>　　2130110 执法监管</t>
  </si>
  <si>
    <t>　　2130111 统计监测与信息服务</t>
  </si>
  <si>
    <t>　　2130112 行业业务管理</t>
  </si>
  <si>
    <t>　　2130114 对外交流与合作</t>
  </si>
  <si>
    <t>　　2130119 防灾救灾</t>
  </si>
  <si>
    <t>　　2130120 稳定农民收入补贴</t>
  </si>
  <si>
    <t>　　2130121 农业结构调整补贴</t>
  </si>
  <si>
    <t>　　2130122 农业生产发展</t>
  </si>
  <si>
    <t>　　2130124 农村合作经济</t>
  </si>
  <si>
    <t>　　2130125 农产品加工与促销</t>
  </si>
  <si>
    <t>　　2130126 农村社会事业</t>
  </si>
  <si>
    <t>　　2130135 农业资源保护修复与利用</t>
  </si>
  <si>
    <t>　　2130142 农村道路建设</t>
  </si>
  <si>
    <t>　　2130148 渔业发展</t>
  </si>
  <si>
    <t>　　2130152 对高校毕业生到基层任职补助</t>
  </si>
  <si>
    <t>　　2130153 农田建设</t>
  </si>
  <si>
    <t>　　2130199 其他农业农村支出</t>
  </si>
  <si>
    <t>　21302 林业和草原</t>
  </si>
  <si>
    <t>　　2130201 行政运行</t>
  </si>
  <si>
    <t>　　2130202 一般行政管理事务</t>
  </si>
  <si>
    <t>　　2130203 机关服务</t>
  </si>
  <si>
    <t>　　2130204 事业机构</t>
  </si>
  <si>
    <t>　　2130205 森林资源培育</t>
  </si>
  <si>
    <t>　　2130206 技术推广与转化</t>
  </si>
  <si>
    <t>　　2130207 森林资源管理</t>
  </si>
  <si>
    <t>　　2130209 森林生态效益补偿</t>
  </si>
  <si>
    <t>　　2130211 动植物保护</t>
  </si>
  <si>
    <t>　　2130212 湿地保护</t>
  </si>
  <si>
    <t>　　2130213 执法与监督</t>
  </si>
  <si>
    <t>　　2130217 防沙治沙</t>
  </si>
  <si>
    <t>　　2130220 对外合作与交流</t>
  </si>
  <si>
    <t>　　2130221 产业化管理</t>
  </si>
  <si>
    <t>　　2130223 信息管理</t>
  </si>
  <si>
    <t>　　2130226 林区公共支出</t>
  </si>
  <si>
    <t>　　2130227 贷款贴息</t>
  </si>
  <si>
    <t>　　2130234 林业草原防灾减灾</t>
  </si>
  <si>
    <t>　　2130236 草原管理</t>
  </si>
  <si>
    <t>　　2130237 行业业务管理</t>
  </si>
  <si>
    <t>　　2130299 其他林业和草原支出</t>
  </si>
  <si>
    <t>　21303 水利</t>
  </si>
  <si>
    <t>　　2130301 行政运行</t>
  </si>
  <si>
    <t>　　2130302 一般行政管理事务</t>
  </si>
  <si>
    <t>　　2130303 机关服务</t>
  </si>
  <si>
    <t>　　2130304 水利行业业务管理</t>
  </si>
  <si>
    <t>　　2130305 水利工程建设</t>
  </si>
  <si>
    <t>　　2130306 水利工程运行与维护</t>
  </si>
  <si>
    <t>　　2130307 长江黄河等流域管理</t>
  </si>
  <si>
    <t>　　2130308 水利前期工作</t>
  </si>
  <si>
    <t>　　2130309 水利执法监督</t>
  </si>
  <si>
    <t>　　2130310 水土保持</t>
  </si>
  <si>
    <t>　　2130311 水资源节约管理与保护</t>
  </si>
  <si>
    <t>　　2130312 水质监测</t>
  </si>
  <si>
    <t>　　2130313 水文测报</t>
  </si>
  <si>
    <t>　　2130314 防汛</t>
  </si>
  <si>
    <t>　　2130315 抗旱</t>
  </si>
  <si>
    <t>　　2130316 农村水利</t>
  </si>
  <si>
    <t>　　2130317 水利技术推广</t>
  </si>
  <si>
    <t>　　2130318 国际河流治理与管理</t>
  </si>
  <si>
    <t>　　2130319 江河湖库水系综合整治</t>
  </si>
  <si>
    <t>　　2130321 大中型水库移民后期扶持专项支出</t>
  </si>
  <si>
    <t>　　2130322 水利安全监督</t>
  </si>
  <si>
    <t>　　2130333 信息管理</t>
  </si>
  <si>
    <t>　　2130334 水利建设征地及移民支出</t>
  </si>
  <si>
    <t>　　2130335 农村人畜饮水</t>
  </si>
  <si>
    <t>　　2130336 南水北调工程建设</t>
  </si>
  <si>
    <t>　　2130337 南水北调工程管理</t>
  </si>
  <si>
    <t>　　2130399 其他水利支出</t>
  </si>
  <si>
    <t>　21305 巩固脱贫衔接乡村振兴</t>
  </si>
  <si>
    <t>　　2130501 行政运行</t>
  </si>
  <si>
    <t>　　2130502 一般行政管理事务</t>
  </si>
  <si>
    <t>　　2130503 机关服务</t>
  </si>
  <si>
    <t>　　2130504 农村基础设施建设</t>
  </si>
  <si>
    <t>　　2130505 生产发展</t>
  </si>
  <si>
    <t>　　2130506 社会发展</t>
  </si>
  <si>
    <t>　　2130507 贷款奖补和贴息</t>
  </si>
  <si>
    <t>　　2130508 “三西”农业建设专项补助</t>
  </si>
  <si>
    <t>　　2130550 事业运行</t>
  </si>
  <si>
    <t>　　2130599 其他巩固脱贫衔接乡村振兴支出</t>
  </si>
  <si>
    <t>　21307 农村综合改革</t>
  </si>
  <si>
    <t>　　2130701 对村级公益事业建设的补助</t>
  </si>
  <si>
    <t>　　2130704 国有农场办社会职能改革补助</t>
  </si>
  <si>
    <t>　　2130705 对村民委员会和村党支部的补助</t>
  </si>
  <si>
    <t>　　2130706 对村集体经济组织的补助</t>
  </si>
  <si>
    <t>　　2130707 农村综合改革示范试点补助</t>
  </si>
  <si>
    <t>　　2130799 其他农村综合改革支出</t>
  </si>
  <si>
    <t>　21308 普惠金融发展支出</t>
  </si>
  <si>
    <t>　　2130801 支持农村金融机构</t>
  </si>
  <si>
    <t>　　2130803 农业保险保费补贴</t>
  </si>
  <si>
    <t>　　2130804 创业担保贷款贴息及奖补</t>
  </si>
  <si>
    <t>　　2130805 补充创业担保贷款基金</t>
  </si>
  <si>
    <t>　　2130899 其他普惠金融发展支出</t>
  </si>
  <si>
    <t>　21309 目标价格补贴</t>
  </si>
  <si>
    <t>　　2130901 棉花目标价格补贴</t>
  </si>
  <si>
    <t>　　2130999 其他目标价格补贴</t>
  </si>
  <si>
    <t>　21399 其他农林水支出(款)</t>
  </si>
  <si>
    <t>　　2139901 化解其他公益性乡村债务支出</t>
  </si>
  <si>
    <t>　　2139999 其他农林水支出(项)</t>
  </si>
  <si>
    <t>十三、</t>
  </si>
  <si>
    <t>　21401 公路水路运输</t>
  </si>
  <si>
    <t>　　2140101 行政运行</t>
  </si>
  <si>
    <t>　　2140102 一般行政管理事务</t>
  </si>
  <si>
    <t>　　2140103 机关服务</t>
  </si>
  <si>
    <t>　　2140104 公路建设</t>
  </si>
  <si>
    <t>　　2140106 公路养护</t>
  </si>
  <si>
    <t>　　2140109 交通运输信息化建设</t>
  </si>
  <si>
    <t>　　2140110 公路和运输安全</t>
  </si>
  <si>
    <t>　　2140111 公路还贷专项</t>
  </si>
  <si>
    <t>　　2140112 公路运输管理</t>
  </si>
  <si>
    <t>　　2140114 公路和运输技术标准化建设</t>
  </si>
  <si>
    <t>　　2140122 港口设施</t>
  </si>
  <si>
    <t>　　2140123 航道维护</t>
  </si>
  <si>
    <t>　　2140127 船舶检验</t>
  </si>
  <si>
    <t>　　2140128 救助打捞</t>
  </si>
  <si>
    <t>　　2140129 内河运输</t>
  </si>
  <si>
    <t>　　2140130 远洋运输</t>
  </si>
  <si>
    <t>　　2140131 海事管理</t>
  </si>
  <si>
    <t>　　2140133 航标事业发展支出</t>
  </si>
  <si>
    <t>　　2140136 水路运输管理支出</t>
  </si>
  <si>
    <t>　　2140138 口岸建设</t>
  </si>
  <si>
    <t>　　2140199 其他公路水路运输支出</t>
  </si>
  <si>
    <t>　21402 铁路运输</t>
  </si>
  <si>
    <t>　　2140201 行政运行</t>
  </si>
  <si>
    <t>　　2140202 一般行政管理事务</t>
  </si>
  <si>
    <t>　　2140203 机关服务</t>
  </si>
  <si>
    <t>　　2140204 铁路路网建设</t>
  </si>
  <si>
    <t>　　2140205 铁路还贷专项</t>
  </si>
  <si>
    <t>　　2140206 铁路安全</t>
  </si>
  <si>
    <t>　　2140207 铁路专项运输</t>
  </si>
  <si>
    <t>　　2140208 行业监管</t>
  </si>
  <si>
    <t>　　2140299 其他铁路运输支出</t>
  </si>
  <si>
    <t>　21403 民用航空运输</t>
  </si>
  <si>
    <t>　　2140301 行政运行</t>
  </si>
  <si>
    <t>　　2140302 一般行政管理事务</t>
  </si>
  <si>
    <t>　　2140303 机关服务</t>
  </si>
  <si>
    <t>　　2140304 机场建设</t>
  </si>
  <si>
    <t>　　2140305 空管系统建设</t>
  </si>
  <si>
    <t>　　2140306 民航还贷专项支出</t>
  </si>
  <si>
    <t>　　2140307 民用航空安全</t>
  </si>
  <si>
    <t>　　2140308 民航专项运输</t>
  </si>
  <si>
    <t>　　2140399 其他民用航空运输支出</t>
  </si>
  <si>
    <t>　21405 邮政业支出</t>
  </si>
  <si>
    <t>　　2140501 行政运行</t>
  </si>
  <si>
    <t>　　2140502 一般行政管理事务</t>
  </si>
  <si>
    <t>　　2140503 机关服务</t>
  </si>
  <si>
    <t>　　2140504 行业监管</t>
  </si>
  <si>
    <t>　　2140505 邮政普遍服务与特殊服务</t>
  </si>
  <si>
    <t>　　2140599 其他邮政业支出</t>
  </si>
  <si>
    <t>　21406 车辆购置税支出</t>
  </si>
  <si>
    <t>　　2140601 车辆购置税用于公路等基础设施建设支出</t>
  </si>
  <si>
    <t>　　2140602 车辆购置税用于农村公路建设支出</t>
  </si>
  <si>
    <t>　　2140603 车辆购置税用于老旧汽车报废更新补贴</t>
  </si>
  <si>
    <t>　　2140699 车辆购置税其他支出</t>
  </si>
  <si>
    <t>　21499 其他交通运输支出(款)</t>
  </si>
  <si>
    <t>　　2149901 公共交通运营补助</t>
  </si>
  <si>
    <t>　　2149999 其他交通运输支出(项)</t>
  </si>
  <si>
    <t>十四、</t>
  </si>
  <si>
    <t>　21501 资源勘探开发</t>
  </si>
  <si>
    <t>　　2150101 行政运行</t>
  </si>
  <si>
    <t>　　2150102 一般行政管理事务</t>
  </si>
  <si>
    <t>　　2150103 机关服务</t>
  </si>
  <si>
    <t>　　2150104 煤炭勘探开采和洗选</t>
  </si>
  <si>
    <t>　　2150105 石油和天然气勘探开采</t>
  </si>
  <si>
    <t>　　2150106 黑色金属矿勘探和采选</t>
  </si>
  <si>
    <t>　　2150107 有色金属矿勘探和采选</t>
  </si>
  <si>
    <t>　　2150108 非金属矿勘探和采选</t>
  </si>
  <si>
    <t>　　2150199 其他资源勘探业支出</t>
  </si>
  <si>
    <t>　21502 制造业</t>
  </si>
  <si>
    <t>　　2150201 行政运行</t>
  </si>
  <si>
    <t>　　2150202 一般行政管理事务</t>
  </si>
  <si>
    <t>　　2150203 机关服务</t>
  </si>
  <si>
    <t>　　2150204 纺织业</t>
  </si>
  <si>
    <t>　　2150205 医药制造业</t>
  </si>
  <si>
    <t>　　2150206 非金属矿物制品业</t>
  </si>
  <si>
    <t>　　2150207 通信设备、计算机及其他电子设备制造业</t>
  </si>
  <si>
    <t>　　2150208 交通运输设备制造业</t>
  </si>
  <si>
    <t>　　2150209 电气机械及器材制造业</t>
  </si>
  <si>
    <t>　　2150210 工艺品及其他制造业</t>
  </si>
  <si>
    <t>　　2150212 石油加工、炼焦及核燃料加工业</t>
  </si>
  <si>
    <t>　　2150213 化学原料及化学制品制造业</t>
  </si>
  <si>
    <t>　　2150214 黑色金属冶炼及压延加工业</t>
  </si>
  <si>
    <t>　　2150215 有色金属冶炼及压延加工业</t>
  </si>
  <si>
    <t>　　2150299 其他制造业支出</t>
  </si>
  <si>
    <t>　21503 建筑业</t>
  </si>
  <si>
    <t>　　2150301 行政运行</t>
  </si>
  <si>
    <t>　　2150302 一般行政管理事务</t>
  </si>
  <si>
    <t>　　2150303 机关服务</t>
  </si>
  <si>
    <t>　　2150399 其他建筑业支出</t>
  </si>
  <si>
    <t>　21505 工业和信息产业监管</t>
  </si>
  <si>
    <t>　　2150501 行政运行</t>
  </si>
  <si>
    <t>　　2150502 一般行政管理事务</t>
  </si>
  <si>
    <t>　　2150503 机关服务</t>
  </si>
  <si>
    <t>　　2150505 战备应急</t>
  </si>
  <si>
    <t>　　2150507 专用通信</t>
  </si>
  <si>
    <t>　　2150508 无线电及信息通信监管</t>
  </si>
  <si>
    <t>　　2150516 工程建设及运行维护</t>
  </si>
  <si>
    <t>　　2150517 产业发展</t>
  </si>
  <si>
    <t>　　2150550 事业运行</t>
  </si>
  <si>
    <t>　　2150599 其他工业和信息产业监管支出</t>
  </si>
  <si>
    <t>　21507 国有资产监管</t>
  </si>
  <si>
    <t>　　2150701 行政运行</t>
  </si>
  <si>
    <t>　　2150702 一般行政管理事务</t>
  </si>
  <si>
    <t>　　2150703 机关服务</t>
  </si>
  <si>
    <t>　　2150704 国有企业监事会专项</t>
  </si>
  <si>
    <t>　　2150705 中央企业专项管理</t>
  </si>
  <si>
    <t>　　2150799 其他国有资产监管支出</t>
  </si>
  <si>
    <t>　21508 支持中小企业发展和管理支出</t>
  </si>
  <si>
    <t>　　2150801 行政运行</t>
  </si>
  <si>
    <t>　　2150802 一般行政管理事务</t>
  </si>
  <si>
    <t>　　2150803 机关服务</t>
  </si>
  <si>
    <t>　　2150804 科技型中小企业技术创新基金</t>
  </si>
  <si>
    <t>　　2150805 中小企业发展专项</t>
  </si>
  <si>
    <t>　　2150806 减免房租补贴</t>
  </si>
  <si>
    <t>　　2150899 其他支持中小企业发展和管理支出</t>
  </si>
  <si>
    <t>　21599 其他资源勘探工业信息等支出(款)</t>
  </si>
  <si>
    <t>　　2159901 黄金事务</t>
  </si>
  <si>
    <t>　　2159904 技术改造支出</t>
  </si>
  <si>
    <t>　　2159905 中药材扶持资金支出</t>
  </si>
  <si>
    <t>　　2159906 重点产业振兴和技术改造项目贷款贴息</t>
  </si>
  <si>
    <t>　　2159999 其他资源勘探工业信息等支出(项)</t>
  </si>
  <si>
    <t>十五、</t>
  </si>
  <si>
    <t>　21602 商业流通事务</t>
  </si>
  <si>
    <t>　　2160201 行政运行</t>
  </si>
  <si>
    <t>　　2160202 一般行政管理事务</t>
  </si>
  <si>
    <t>　　2160203 机关服务</t>
  </si>
  <si>
    <t>　　2160216 食品流通安全补贴</t>
  </si>
  <si>
    <t>　　2160217 市场监测及信息管理</t>
  </si>
  <si>
    <t>　　2160218 民贸企业补贴</t>
  </si>
  <si>
    <t>　　2160219 民贸民品贷款贴息</t>
  </si>
  <si>
    <t>　　2160250 事业运行</t>
  </si>
  <si>
    <t>　　2160299 其他商业流通事务支出</t>
  </si>
  <si>
    <t>　21606 涉外发展服务支出</t>
  </si>
  <si>
    <t>　　2160601 行政运行</t>
  </si>
  <si>
    <t>　　2160602 一般行政管理事务</t>
  </si>
  <si>
    <t>　　2160603 机关服务</t>
  </si>
  <si>
    <t>　　2160607 外商投资环境建设补助资金</t>
  </si>
  <si>
    <t>　　2160699 其他涉外发展服务支出</t>
  </si>
  <si>
    <t>　21699 其他商业服务业等支出(款)</t>
  </si>
  <si>
    <t>　　2169901 服务业基础设施建设</t>
  </si>
  <si>
    <t>　　2169999 其他商业服务业等支出(项)</t>
  </si>
  <si>
    <t>十六、</t>
  </si>
  <si>
    <t>　21701 金融部门行政支出</t>
  </si>
  <si>
    <t>　　2170101 行政运行</t>
  </si>
  <si>
    <t>　　2170102 一般行政管理事务</t>
  </si>
  <si>
    <t>　　2170103 机关服务</t>
  </si>
  <si>
    <t>　　2170104 安全防卫</t>
  </si>
  <si>
    <t>　　2170150 事业运行</t>
  </si>
  <si>
    <t>　　2170199 金融部门其他行政支出</t>
  </si>
  <si>
    <t>　21702 金融部门监管支出</t>
  </si>
  <si>
    <t>　　2170201 货币发行</t>
  </si>
  <si>
    <t>　　2170202 金融服务</t>
  </si>
  <si>
    <t>　　2170203 反假币</t>
  </si>
  <si>
    <t>　　2170204 重点金融机构监管</t>
  </si>
  <si>
    <t>　　2170205 金融稽查与案件处理</t>
  </si>
  <si>
    <t>　　2170206 金融行业电子化建设</t>
  </si>
  <si>
    <t>　　2170207 从业人员资格考试</t>
  </si>
  <si>
    <t>　　2170208 反洗钱</t>
  </si>
  <si>
    <t>　　2170299 金融部门其他监管支出</t>
  </si>
  <si>
    <t>　21703 金融发展支出</t>
  </si>
  <si>
    <t>　　2170301 政策性银行亏损补贴</t>
  </si>
  <si>
    <t>　　2170302 利息费用补贴支出</t>
  </si>
  <si>
    <t>　　2170303 补充资本金</t>
  </si>
  <si>
    <t>　　2170304 风险基金补助</t>
  </si>
  <si>
    <t>　　2170399 其他金融发展支出</t>
  </si>
  <si>
    <t>　21704 金融调控支出</t>
  </si>
  <si>
    <t>　　2170401 中央银行亏损补贴</t>
  </si>
  <si>
    <t>　　2170499 其他金融调控支出</t>
  </si>
  <si>
    <t>　21799 其他金融支出(款)</t>
  </si>
  <si>
    <t>　　2179902 重点企业贷款贴息</t>
  </si>
  <si>
    <t>　　2179999 其他金融支出(项)</t>
  </si>
  <si>
    <t>十七、</t>
  </si>
  <si>
    <t>　21901 一般公共服务</t>
  </si>
  <si>
    <t>　21902 教育</t>
  </si>
  <si>
    <t>　21903 文化旅游体育与传媒</t>
  </si>
  <si>
    <t>　21904 卫生健康</t>
  </si>
  <si>
    <t>　21905 节能环保</t>
  </si>
  <si>
    <t>　21906 农业农村</t>
  </si>
  <si>
    <t>　21907 交通运输</t>
  </si>
  <si>
    <t>　21908 住房保障</t>
  </si>
  <si>
    <t>　21999 其他支出</t>
  </si>
  <si>
    <t>十八、</t>
  </si>
  <si>
    <t>　22001 自然资源事务</t>
  </si>
  <si>
    <t>　　2200101 行政运行</t>
  </si>
  <si>
    <t>　　2200102 一般行政管理事务</t>
  </si>
  <si>
    <t>　　2200103 机关服务</t>
  </si>
  <si>
    <t>　　2200104 自然资源规划及管理</t>
  </si>
  <si>
    <t>　　2200106 自然资源利用与保护</t>
  </si>
  <si>
    <t>　　2200107 自然资源社会公益服务</t>
  </si>
  <si>
    <t>　　2200108 自然资源行业业务管理</t>
  </si>
  <si>
    <t>　　2200109 自然资源调查与确权登记</t>
  </si>
  <si>
    <t>　　2200112 土地资源储备支出</t>
  </si>
  <si>
    <t>　　2200113 地质矿产资源与环境调查</t>
  </si>
  <si>
    <t>　　2200114 地质勘查与矿产资源管理</t>
  </si>
  <si>
    <t>　　2200115 地质转产项目财政贴息</t>
  </si>
  <si>
    <t>　　2200116 国外风险勘查</t>
  </si>
  <si>
    <t>　　2200119 地质勘查基金(周转金)支出</t>
  </si>
  <si>
    <t>　　2200120 海域与海岛管理</t>
  </si>
  <si>
    <t>　　2200121 自然资源国际合作与海洋权益维护</t>
  </si>
  <si>
    <t>　　2200122 自然资源卫星</t>
  </si>
  <si>
    <t>　　2200123 极地考察</t>
  </si>
  <si>
    <t>　　2200124 深海调查与资源开发</t>
  </si>
  <si>
    <t>　　2200125 海港航标维护</t>
  </si>
  <si>
    <t>　　2200126 海水淡化</t>
  </si>
  <si>
    <t>　　2200127 无居民海岛使用金支出</t>
  </si>
  <si>
    <t>　　2200128 海洋战略规划与预警监测</t>
  </si>
  <si>
    <t>　　2200129 基础测绘与地理信息监管</t>
  </si>
  <si>
    <t>　　2200150 事业运行</t>
  </si>
  <si>
    <t>　　2200199 其他自然资源事务支出</t>
  </si>
  <si>
    <t>　22005 气象事务</t>
  </si>
  <si>
    <t>　　2200501 行政运行</t>
  </si>
  <si>
    <t>　　2200502 一般行政管理事务</t>
  </si>
  <si>
    <t>　　2200503 机关服务</t>
  </si>
  <si>
    <t>　　2200504 气象事业机构</t>
  </si>
  <si>
    <t>　　2200506 气象探测</t>
  </si>
  <si>
    <t>　　2200507 气象信息传输及管理</t>
  </si>
  <si>
    <t>　　2200508 气象预报预测</t>
  </si>
  <si>
    <t>　　2200509 气象服务</t>
  </si>
  <si>
    <t>　　2200510 气象装备保障维护</t>
  </si>
  <si>
    <t>　　2200511 气象基础设施建设与维修</t>
  </si>
  <si>
    <t>　　2200512 气象卫星</t>
  </si>
  <si>
    <t>　　2200513 气象法规与标准</t>
  </si>
  <si>
    <t>　　2200514 气象资金审计稽查</t>
  </si>
  <si>
    <t>　　2200599 其他气象事务支出</t>
  </si>
  <si>
    <t>　22099 其他自然资源海洋气象等支出(款)</t>
  </si>
  <si>
    <t>　　2209999 其他自然资源海洋气象等支出(项)</t>
  </si>
  <si>
    <t>十九、</t>
  </si>
  <si>
    <t>　22101 保障性安居工程支出</t>
  </si>
  <si>
    <t>　　2210101 廉租住房</t>
  </si>
  <si>
    <t>　　2210102 沉陷区治理</t>
  </si>
  <si>
    <t>　　2210103 棚户区改造</t>
  </si>
  <si>
    <t>　　2210104 少数民族地区游牧民定居工程</t>
  </si>
  <si>
    <t>　　2210105 农村危房改造</t>
  </si>
  <si>
    <t>　　2210106 公共租赁住房</t>
  </si>
  <si>
    <t>　　2210107 保障性住房租金补贴</t>
  </si>
  <si>
    <t>　　2210108 老旧小区改造</t>
  </si>
  <si>
    <t>　　2210109 住房租赁市场发展</t>
  </si>
  <si>
    <t>　　2210199 其他保障性安居工程支出</t>
  </si>
  <si>
    <t>　22102 住房改革支出</t>
  </si>
  <si>
    <t>　　2210201 住房公积金</t>
  </si>
  <si>
    <t>　　2210202 提租补贴</t>
  </si>
  <si>
    <t>　　2210203 购房补贴</t>
  </si>
  <si>
    <t>　22103 城乡社区住宅</t>
  </si>
  <si>
    <t>　　2210301 公有住房建设和维修改造支出</t>
  </si>
  <si>
    <t>　　2210302 住房公积金管理</t>
  </si>
  <si>
    <t>　　2210399 其他城乡社区住宅支出</t>
  </si>
  <si>
    <t>二十、</t>
  </si>
  <si>
    <t>　22201 粮油物资事务</t>
  </si>
  <si>
    <t>　　2220101 行政运行</t>
  </si>
  <si>
    <t>　　2220102 一般行政管理事务</t>
  </si>
  <si>
    <t>　　2220103 机关服务</t>
  </si>
  <si>
    <t>　　2220104 财务和审计支出</t>
  </si>
  <si>
    <t>　　2220105 信息统计</t>
  </si>
  <si>
    <t>　　2220106 专项业务活动</t>
  </si>
  <si>
    <t>　　2220107 国家粮油差价补贴</t>
  </si>
  <si>
    <t>　　2220112 粮食财务挂账利息补贴</t>
  </si>
  <si>
    <t>　　2220113 粮食财务挂账消化款</t>
  </si>
  <si>
    <t>　　2220114 处理陈化粮补贴</t>
  </si>
  <si>
    <t>　　2220115 粮食风险基金</t>
  </si>
  <si>
    <t>　　2220118 粮油市场调控专项资金</t>
  </si>
  <si>
    <t>　　2220119 设施建设</t>
  </si>
  <si>
    <t>　　2220120 设施安全</t>
  </si>
  <si>
    <t>　　2220121 物资保管保养</t>
  </si>
  <si>
    <t>　　2220150 事业运行</t>
  </si>
  <si>
    <t>　　2220199 其他粮油物资事务支出</t>
  </si>
  <si>
    <t>　22203 能源储备</t>
  </si>
  <si>
    <t>　　2220301 石油储备</t>
  </si>
  <si>
    <t>　　2220303 天然铀能源储备</t>
  </si>
  <si>
    <t>　　2220304 煤炭储备</t>
  </si>
  <si>
    <t>　　2220305 成品油储备</t>
  </si>
  <si>
    <t>　　2220399 其他能源储备支出</t>
  </si>
  <si>
    <t>　22204 粮油储备</t>
  </si>
  <si>
    <t>　　2220401 储备粮油补贴</t>
  </si>
  <si>
    <t>　　2220402 储备粮油差价补贴</t>
  </si>
  <si>
    <t>　　2220403 储备粮(油)库建设</t>
  </si>
  <si>
    <t>　　2220404 最低收购价政策支出</t>
  </si>
  <si>
    <t>　　2220499 其他粮油储备支出</t>
  </si>
  <si>
    <t>　22205 重要商品储备</t>
  </si>
  <si>
    <t>　　2220501 棉花储备</t>
  </si>
  <si>
    <t>　　2220502 食糖储备</t>
  </si>
  <si>
    <t>　　2220503 肉类储备</t>
  </si>
  <si>
    <t>　　2220504 化肥储备</t>
  </si>
  <si>
    <t>　　2220505 农药储备</t>
  </si>
  <si>
    <t>　　2220506 边销茶储备</t>
  </si>
  <si>
    <t>　　2220507 羊毛储备</t>
  </si>
  <si>
    <t>　　2220508 医药储备</t>
  </si>
  <si>
    <t>　　2220509 食盐储备</t>
  </si>
  <si>
    <t>　　2220510 战略物资储备</t>
  </si>
  <si>
    <t>　　2220511 应急物资储备</t>
  </si>
  <si>
    <t>　　2220599 其他重要商品储备支出</t>
  </si>
  <si>
    <t>二十一、</t>
  </si>
  <si>
    <t>　22401 应急管理事务</t>
  </si>
  <si>
    <t>　　2240101 行政运行</t>
  </si>
  <si>
    <t>　　2240102 一般行政管理事务</t>
  </si>
  <si>
    <t>　　2240103 机关服务</t>
  </si>
  <si>
    <t>　　2240104 灾害风险防治</t>
  </si>
  <si>
    <t>　　2240105 国务院安委会专项</t>
  </si>
  <si>
    <t>　　2240106 安全监管</t>
  </si>
  <si>
    <t>　　2240108 应急救援</t>
  </si>
  <si>
    <t>　　2240109 应急管理</t>
  </si>
  <si>
    <t>　　2240150 事业运行</t>
  </si>
  <si>
    <t>　　2240199 其他应急管理支出</t>
  </si>
  <si>
    <t>　22402 消防救援事务</t>
  </si>
  <si>
    <t>　　2240201 行政运行</t>
  </si>
  <si>
    <t>　　2240202 一般行政管理事务</t>
  </si>
  <si>
    <t>　　2240203 机关服务</t>
  </si>
  <si>
    <t>　　2240204 消防应急救援</t>
  </si>
  <si>
    <t>　　2240299 其他消防救援事务支出</t>
  </si>
  <si>
    <t>　22404 矿山安全</t>
  </si>
  <si>
    <t>　　2240401 行政运行</t>
  </si>
  <si>
    <t>　　2240402 一般行政管理事务</t>
  </si>
  <si>
    <t>　　2240403 机关服务</t>
  </si>
  <si>
    <t>　　2240404 矿山安全监察事务</t>
  </si>
  <si>
    <t>　　2240405 矿山应急救援事务</t>
  </si>
  <si>
    <t>　　2240450 事业运行</t>
  </si>
  <si>
    <t>　　2240499 其他矿山安全支出</t>
  </si>
  <si>
    <t>　22405 地震事务</t>
  </si>
  <si>
    <t>　　2240501 行政运行</t>
  </si>
  <si>
    <t>　　2240502 一般行政管理事务</t>
  </si>
  <si>
    <t>　　2240503 机关服务</t>
  </si>
  <si>
    <t>　　2240504 地震监测</t>
  </si>
  <si>
    <t>　　2240505 地震预测预报</t>
  </si>
  <si>
    <t>　　2240506 地震灾害预防</t>
  </si>
  <si>
    <t>　　2240507 地震应急救援</t>
  </si>
  <si>
    <t>　　2240508 地震环境探察</t>
  </si>
  <si>
    <t>　　2240509 防震减灾信息管理</t>
  </si>
  <si>
    <t>　　2240510 防震减灾基础管理</t>
  </si>
  <si>
    <t>　　2240550 地震事业机构</t>
  </si>
  <si>
    <t>　　2240599 其他地震事务支出</t>
  </si>
  <si>
    <t>　22406 自然灾害防治</t>
  </si>
  <si>
    <t>　　2240601 地质灾害防治</t>
  </si>
  <si>
    <t>　　2240602 森林草原防灾减灾</t>
  </si>
  <si>
    <t>　　2240699 其他自然灾害防治支出</t>
  </si>
  <si>
    <t>　22407 自然灾害救灾及恢复重建支出</t>
  </si>
  <si>
    <t>　　2240703 自然灾害救灾补助</t>
  </si>
  <si>
    <t>　　2240704 自然灾害灾后重建补助</t>
  </si>
  <si>
    <t>　　2240799 其他自然灾害救灾及恢复重建支出</t>
  </si>
  <si>
    <t>　22499 其他灾害防治及应急管理支出(款)</t>
  </si>
  <si>
    <t>　　2249999 其他灾害防治及应急管理支出(项)</t>
  </si>
  <si>
    <t>二十二、</t>
  </si>
  <si>
    <t>　22999 其他支出(款)</t>
  </si>
  <si>
    <t>　　2299999 其他支出(项)</t>
  </si>
  <si>
    <t>二十三、</t>
  </si>
  <si>
    <t>　23201 中央政府国内债务付息支出</t>
  </si>
  <si>
    <t>　23202 中央政府国外债务付息支出</t>
  </si>
  <si>
    <t>　　2320201 中央政府境外发行主权债券付息支出</t>
  </si>
  <si>
    <t>　　2320202 中央政府向外国政府借款付息支出</t>
  </si>
  <si>
    <t>　　2320203 中央政府向国际金融组织借款付息支出</t>
  </si>
  <si>
    <t>　　2320299 中央政府其他国外借款付息支出</t>
  </si>
  <si>
    <t>　23203 地方政府一般债务付息支出</t>
  </si>
  <si>
    <t>　　2320301 地方政府一般债券付息支出</t>
  </si>
  <si>
    <t>　　2320302 地方政府向外国政府借款付息支出</t>
  </si>
  <si>
    <t>　　2320303 地方政府向国际组织借款付息支出</t>
  </si>
  <si>
    <t>　　2320399 地方政府其他一般债务付息支出</t>
  </si>
  <si>
    <t>二十四、</t>
  </si>
  <si>
    <t>　23301 中央政府国内债务发行费用支出</t>
  </si>
  <si>
    <t>　23302 中央政府国外债务发行费用支出</t>
  </si>
  <si>
    <t>　23303 地方政府一般债务发行费用支出</t>
  </si>
  <si>
    <t>4-2022年红塔区税收返还和转移支付收入决算表</t>
  </si>
  <si>
    <t>决算数为上年数的%</t>
  </si>
  <si>
    <t>　　1100102 所得税基数返还收入</t>
  </si>
  <si>
    <t>　　1100103 成品油税费改革税收返还收入</t>
  </si>
  <si>
    <t>　　1100104 增值税税收返还收入</t>
  </si>
  <si>
    <t>　　1100105 消费税税收返还收入</t>
  </si>
  <si>
    <t>　　1100106 增值税“五五分享”税收返还收入</t>
  </si>
  <si>
    <t>　　1100199 其他返还性收入</t>
  </si>
  <si>
    <t>　　1100201 体制补助收入</t>
  </si>
  <si>
    <t>　　1100202 均衡性转移支付收入</t>
  </si>
  <si>
    <t>　　1100207 县级基本财力保障机制奖补资金收入</t>
  </si>
  <si>
    <t>　　1100208 结算补助收入</t>
  </si>
  <si>
    <t>　　1100212 资源枯竭型城市转移支付补助收入</t>
  </si>
  <si>
    <t>　　1100214 企业事业单位划转补助收入</t>
  </si>
  <si>
    <t>　　1100225 产粮(油)大县奖励资金收入</t>
  </si>
  <si>
    <t>　　1100226 重点生态功能区转移支付收入</t>
  </si>
  <si>
    <t>　　1100227 固定数额补助收入</t>
  </si>
  <si>
    <t>　　1100228 革命老区转移支付收入</t>
  </si>
  <si>
    <t>　　1100229 民族地区转移支付收入</t>
  </si>
  <si>
    <t>　　1100230 边境地区转移支付收入</t>
  </si>
  <si>
    <t>　　1100231 欠发达地区转移支付收入</t>
  </si>
  <si>
    <t>　　1100241 一般公共服务共同财政事权转移支付收入</t>
  </si>
  <si>
    <t>　　1100242 外交共同财政事权转移支付收入</t>
  </si>
  <si>
    <t>　　1100243 国防共同财政事权转移支付收入</t>
  </si>
  <si>
    <t>　　1100244 公共安全共同财政事权转移支付收入</t>
  </si>
  <si>
    <t>　　1100245 教育共同财政事权转移支付收入</t>
  </si>
  <si>
    <t>　　1100246 科学技术共同财政事权转移支付收入</t>
  </si>
  <si>
    <t>　　1100247 文化旅游体育与传媒共同财政事权转移支付收入</t>
  </si>
  <si>
    <t>　　1100248 社会保障和就业共同财政事权转移支付收入</t>
  </si>
  <si>
    <t>　　1100249 医疗卫生共同财政事权转移支付收入</t>
  </si>
  <si>
    <t>　　1100250 节能环保共同财政事权转移支付收入</t>
  </si>
  <si>
    <t>　　1100251 城乡社区共同财政事权转移支付收入</t>
  </si>
  <si>
    <t>　　1100252 农林水共同财政事权转移支付收入</t>
  </si>
  <si>
    <t>　　1100253 交通运输共同财政事权转移支付收入</t>
  </si>
  <si>
    <t>　　1100254 资源勘探信息等共同财政事权转移支付收入</t>
  </si>
  <si>
    <t>　　1100255 商业服务业等共同财政事权转移支付收入</t>
  </si>
  <si>
    <t>　　1100256 金融共同财政事权转移支付收入</t>
  </si>
  <si>
    <t>　　1100257 自然资源海洋气象等共同财政事权转移支付收入</t>
  </si>
  <si>
    <t>　　1100258 住房保障共同财政事权转移支付收入</t>
  </si>
  <si>
    <t>　　1100259 粮油物资储备共同财政事权转移支付收入</t>
  </si>
  <si>
    <t>　　1100260 灾害防治及应急管理共同财政事权转移支付收入</t>
  </si>
  <si>
    <t>　　1100269 其他共同财政事权转移支付收入</t>
  </si>
  <si>
    <t>　　1100296 增值税留抵退税转移支付收入</t>
  </si>
  <si>
    <t>　　1100297 其他退税减税降费转移支付收入</t>
  </si>
  <si>
    <t>　　1100298 补充县区财力转移支付收入</t>
  </si>
  <si>
    <t>　　1100299 其他一般性转移支付收入</t>
  </si>
  <si>
    <t>　　1100301 一般公共服务</t>
  </si>
  <si>
    <t>　　1100302 外交</t>
  </si>
  <si>
    <t>　　1100303 国防</t>
  </si>
  <si>
    <t>　　1100304 公共安全</t>
  </si>
  <si>
    <t>　　1100305 教育</t>
  </si>
  <si>
    <t>　　1100306 科学技术</t>
  </si>
  <si>
    <t>　　1100307 文化旅游体育与传媒</t>
  </si>
  <si>
    <t>　　1100308 社会保障和就业</t>
  </si>
  <si>
    <t>　　1100310 卫生健康</t>
  </si>
  <si>
    <t>　　1100311 节能环保</t>
  </si>
  <si>
    <t>　　1100312 城乡社区</t>
  </si>
  <si>
    <t>　　1100313 农林水</t>
  </si>
  <si>
    <t>　　1100314 交通运输</t>
  </si>
  <si>
    <t>　　1100315 资源勘探信息等</t>
  </si>
  <si>
    <t>　　1100316 商业服务业等</t>
  </si>
  <si>
    <t>　　1100317 金融</t>
  </si>
  <si>
    <t>　　1100320 自然资源海洋气象等</t>
  </si>
  <si>
    <t>　　1100321 住房保障</t>
  </si>
  <si>
    <t>　　1100322 粮油物资储备</t>
  </si>
  <si>
    <t>　　1100324 灾害防治及应急管理</t>
  </si>
  <si>
    <t>　　1100399 其他收入</t>
  </si>
  <si>
    <t>　2300601 体制上解支出</t>
  </si>
  <si>
    <t>　2300602 专项上解支出</t>
  </si>
  <si>
    <t>上级税收返还和转移支付收入</t>
  </si>
  <si>
    <t>5-2022年红塔区本级一般公共预算收入决算表</t>
  </si>
  <si>
    <t>6-2022年红塔区本级一般公共预算支出决算表</t>
  </si>
  <si>
    <t>7-2022年红塔区本级一般公共预算支出决算明细表</t>
  </si>
  <si>
    <t>8-2022年红塔区本级对下税收返还和转移支付支出决算表</t>
  </si>
  <si>
    <t>　23001 对下返还性支出</t>
  </si>
  <si>
    <t>　　2300102 所得税基数返还支出</t>
  </si>
  <si>
    <t>　　2300103 成品油税费改革税收返还支出</t>
  </si>
  <si>
    <t>　　2300104 增值税税收返还支出</t>
  </si>
  <si>
    <t>　　2300105 消费税税收返还支出</t>
  </si>
  <si>
    <t>　　2300106 增值税“五五分享”税收返还支出</t>
  </si>
  <si>
    <t>　　2300199 其他返还性支出</t>
  </si>
  <si>
    <t>　23002 对下一般性转移支付支出</t>
  </si>
  <si>
    <t>　　2300201 体制补助支出</t>
  </si>
  <si>
    <t>　　2300202 均衡性转移支付支出</t>
  </si>
  <si>
    <t>　　2300207 县级基本财力保障机制奖补资金支出</t>
  </si>
  <si>
    <t>　　2300208 结算补助支出</t>
  </si>
  <si>
    <t>　　2300212 资源枯竭型城市转移支付补助支出</t>
  </si>
  <si>
    <t>　　2300214 企业事业单位划转补助支出</t>
  </si>
  <si>
    <t>　　2300225 产粮(油)大县奖励资金支出</t>
  </si>
  <si>
    <t>　　2300226 重点生态功能区转移支付支出</t>
  </si>
  <si>
    <t>　　2300227 固定数额补助支出</t>
  </si>
  <si>
    <t>　　2300228 革命老区转移支付支出</t>
  </si>
  <si>
    <t>　　2300229 民族地区转移支付支出</t>
  </si>
  <si>
    <t>　　2300230 边境地区转移支付支出</t>
  </si>
  <si>
    <t>　　2300231 欠发达地区转移支付支出</t>
  </si>
  <si>
    <t>　　2300241 一般公共服务共同财政事权转移支付支出</t>
  </si>
  <si>
    <t>　　2300242 外交共同财政事权转移支付支出</t>
  </si>
  <si>
    <t>　　2300243 国防共同财政事权转移支付支出</t>
  </si>
  <si>
    <t>　　2300244 公共安全共同财政事权转移支付支出</t>
  </si>
  <si>
    <t>　　2300245 教育共同财政事权转移支付支出</t>
  </si>
  <si>
    <t>　　2300246 科学技术共同财政事权转移支付支出</t>
  </si>
  <si>
    <t>　　2300247 文化旅游体育与传媒共同财政事权转移支付支出</t>
  </si>
  <si>
    <t>　　2300248 社会保障和就业共同财政事权转移支付支出</t>
  </si>
  <si>
    <t>　　2300249 医疗卫生共同财政事权转移支付支出</t>
  </si>
  <si>
    <t>　　2300250 节能环保共同财政事权转移支付支出</t>
  </si>
  <si>
    <t>　　2300251 城乡社区共同财政事权转移支付支出</t>
  </si>
  <si>
    <t>　　2300252 农林水共同财政事权转移支付支出</t>
  </si>
  <si>
    <t>　　2300253 交通运输共同财政事权转移支付支出</t>
  </si>
  <si>
    <t>　　2300254 资源勘探信息等共同财政事权转移支付支出</t>
  </si>
  <si>
    <t>　　2300255 商业服务业等共同财政事权转移支付支出</t>
  </si>
  <si>
    <t>　　2300256 金融共同财政事权转移支付支出</t>
  </si>
  <si>
    <t>　　2300257 自然资源海洋气象等共同财政事权转移支付支出</t>
  </si>
  <si>
    <t>　　2300258 住房保障共同财政事权转移支付支出</t>
  </si>
  <si>
    <t>　　2300259 粮油物资储备共同财政事权转移支付支出</t>
  </si>
  <si>
    <t>　　2300260 灾害防治及应急管理共同财政事权转移支付支出</t>
  </si>
  <si>
    <t>　　2300269 其他共同财政事权转移支付支出</t>
  </si>
  <si>
    <t>　　2300296 增值税留抵退税转移支付支出</t>
  </si>
  <si>
    <t>　　2300297 其他退税减税降费转移支付支出</t>
  </si>
  <si>
    <t>　　2300298 补充县区财力转移支付支出</t>
  </si>
  <si>
    <t>　　2300299 其他一般性转移支付支出</t>
  </si>
  <si>
    <t>　23003 对下专项转移支付支出</t>
  </si>
  <si>
    <t>　　2300301 一般公共服务</t>
  </si>
  <si>
    <t>　　2300302 外交</t>
  </si>
  <si>
    <t>　　2300303 国防</t>
  </si>
  <si>
    <t>　　2300304 公共安全</t>
  </si>
  <si>
    <t>　　2300305 教育</t>
  </si>
  <si>
    <t>　　2300306 科学技术</t>
  </si>
  <si>
    <t>　　2300307 文化旅游体育与传媒</t>
  </si>
  <si>
    <t>　　2300308 社会保障和就业</t>
  </si>
  <si>
    <t>　　2300310 卫生健康</t>
  </si>
  <si>
    <t>　　2300311 节能环保</t>
  </si>
  <si>
    <t>　　2300312 城乡社区</t>
  </si>
  <si>
    <t>　　2300313 农林水</t>
  </si>
  <si>
    <t>　　2300314 交通运输</t>
  </si>
  <si>
    <t>　　2300315 资源勘探信息等</t>
  </si>
  <si>
    <t>　　2300316 商业服务业等</t>
  </si>
  <si>
    <t>　　2300317 金融</t>
  </si>
  <si>
    <t>　　2300320 自然资源海洋气象等</t>
  </si>
  <si>
    <t>　　2300321 住房保障</t>
  </si>
  <si>
    <t>　　2300322 粮油物资储备</t>
  </si>
  <si>
    <t>　　2300324 灾害防治及应急管理</t>
  </si>
  <si>
    <t>　　2300399 其他支出</t>
  </si>
  <si>
    <t>11006 下级上解省级收入</t>
  </si>
  <si>
    <t>　1100601 体制上解收入</t>
  </si>
  <si>
    <t>　1100602 专项上解收入</t>
  </si>
  <si>
    <t>对下税返和转移补助支出合计(抵扣下级上解收入)</t>
  </si>
  <si>
    <t>9-2022年红塔区本级对下税收返还和转移支付分地区决算表</t>
  </si>
  <si>
    <t>地区</t>
  </si>
  <si>
    <t>上级补助收入决算数</t>
  </si>
  <si>
    <t>其中：</t>
  </si>
  <si>
    <t>返还性支出</t>
  </si>
  <si>
    <t>一般性转移支付支出</t>
  </si>
  <si>
    <t>专项转移支付支出</t>
  </si>
  <si>
    <t>红塔区玉兴街道办事处</t>
  </si>
  <si>
    <t>红塔区凤凰街道办事处</t>
  </si>
  <si>
    <t>红塔区玉带街道办事处</t>
  </si>
  <si>
    <t>红塔区高仓街道办事处</t>
  </si>
  <si>
    <t>红塔区北城街道办事处</t>
  </si>
  <si>
    <t>36642</t>
  </si>
  <si>
    <t>红塔区小石桥乡</t>
  </si>
  <si>
    <t xml:space="preserve">红塔区李棋街道办事处 </t>
  </si>
  <si>
    <t>红塔区大营街街道办事处</t>
  </si>
  <si>
    <t>红塔区洛河乡</t>
  </si>
  <si>
    <t>1203</t>
  </si>
  <si>
    <t>红塔区研和街道办事处</t>
  </si>
  <si>
    <t>红塔区春和街道办事处</t>
  </si>
  <si>
    <t>合计</t>
  </si>
  <si>
    <t/>
  </si>
  <si>
    <t>10-2022年红塔区本级对下专项转移支付分地区分项目决算表</t>
  </si>
  <si>
    <t>地    区</t>
  </si>
  <si>
    <t>专项转移支付
分地区收入小计数</t>
  </si>
  <si>
    <t>一般公共服务</t>
  </si>
  <si>
    <t xml:space="preserve">    外交</t>
  </si>
  <si>
    <t xml:space="preserve">    国防</t>
  </si>
  <si>
    <t xml:space="preserve">    公共安全</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</si>
  <si>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</si>
  <si>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</si>
  <si>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</si>
  <si>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</si>
  <si>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</si>
  <si>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</si>
  <si>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</si>
  <si>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</si>
  <si>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</si>
  <si>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</si>
  <si>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</si>
  <si>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</si>
  <si>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自然资源海洋气象等</t>
  </si>
  <si>
    <t>住房保障</t>
  </si>
  <si>
    <t>粮油物资储备</t>
  </si>
  <si>
    <t>灾害防治及应急管理</t>
  </si>
  <si>
    <t>其他支出</t>
  </si>
  <si>
    <t>11-2022年红塔区本级一般公共预算基本支出（经济分类）决算表</t>
  </si>
  <si>
    <t>501 机关工资福利支出</t>
  </si>
  <si>
    <t>　50101 工资奖金津补贴</t>
  </si>
  <si>
    <t>　50102 社会保障缴费</t>
  </si>
  <si>
    <t>　50103 住房公积金</t>
  </si>
  <si>
    <t>　50199 其他工资福利支出</t>
  </si>
  <si>
    <t>502 机关商品和服务支出</t>
  </si>
  <si>
    <t>　50201 办公经费</t>
  </si>
  <si>
    <t>　50202 会议费</t>
  </si>
  <si>
    <t>　50203 培训费</t>
  </si>
  <si>
    <t>　50204 专用材料购置费</t>
  </si>
  <si>
    <t>　50205 委托业务费</t>
  </si>
  <si>
    <t>　50206 公务接待费</t>
  </si>
  <si>
    <t>　50207 因公出国(境)费用</t>
  </si>
  <si>
    <t>　50208 公务用车运行维护费</t>
  </si>
  <si>
    <t>　50209 维修(护)费</t>
  </si>
  <si>
    <t>　50299 其他商品和服务支出</t>
  </si>
  <si>
    <t>503 机关资本性支出(一)</t>
  </si>
  <si>
    <t>　50301 房屋建筑物购建</t>
  </si>
  <si>
    <t>　50302 基础设施建设</t>
  </si>
  <si>
    <t>　50303 公务用车购置</t>
  </si>
  <si>
    <t>　50305 土地征迁补偿和安置支出</t>
  </si>
  <si>
    <t>　50306 设备购置</t>
  </si>
  <si>
    <t>　50307 大型修缮</t>
  </si>
  <si>
    <t>　50399 其他资本性支出</t>
  </si>
  <si>
    <t>504 机关资本性支出(二)</t>
  </si>
  <si>
    <t>　50401 房屋建筑物购建</t>
  </si>
  <si>
    <t>　50402 基础设施建设</t>
  </si>
  <si>
    <t>　50403 公务用车购置</t>
  </si>
  <si>
    <t>　50404 设备购置</t>
  </si>
  <si>
    <t>　50405 大型修缮</t>
  </si>
  <si>
    <t>　50499 其他资本性支出</t>
  </si>
  <si>
    <t>505 对事业单位经常性补助</t>
  </si>
  <si>
    <t>　50501 工资福利支出</t>
  </si>
  <si>
    <t>　50502 商品和服务支出</t>
  </si>
  <si>
    <t>　50599 其他对事业单位补助</t>
  </si>
  <si>
    <t>506 对事业单位资本性补助</t>
  </si>
  <si>
    <t>　50601 资本性支出(一)</t>
  </si>
  <si>
    <t>　50602 资本性支出(二)</t>
  </si>
  <si>
    <t>507 对企业补助</t>
  </si>
  <si>
    <t>　50701 费用补贴</t>
  </si>
  <si>
    <t>　50702 利息补贴</t>
  </si>
  <si>
    <t>　50799 其他对企业补助</t>
  </si>
  <si>
    <t>508 对企业资本性支出</t>
  </si>
  <si>
    <t>　50803 对企业资本性支出(一)</t>
  </si>
  <si>
    <t>　50804 对企业资本性支出(二)</t>
  </si>
  <si>
    <t>　50805 政府投资基金股权投资</t>
  </si>
  <si>
    <t>　50899 其他对企业资本性支出</t>
  </si>
  <si>
    <t>509 对个人和家庭的补助</t>
  </si>
  <si>
    <t>　50901 社会福利和救助</t>
  </si>
  <si>
    <t>　50902 助学金</t>
  </si>
  <si>
    <t>　50903 个人农业生产补贴</t>
  </si>
  <si>
    <t>　50905 离退休费</t>
  </si>
  <si>
    <t>　50999 其他对个人和家庭补助</t>
  </si>
  <si>
    <t>510 对社会保障基金补助</t>
  </si>
  <si>
    <t>　51002 对社会保险基金补助</t>
  </si>
  <si>
    <t>　51003 补充全国社会保障基金</t>
  </si>
  <si>
    <t>　51004 对机关事业单位职业年金的补助</t>
  </si>
  <si>
    <t>511 债务利息及费用支出</t>
  </si>
  <si>
    <t>　51101 国内债务付息</t>
  </si>
  <si>
    <t>　51102 国外债务付息</t>
  </si>
  <si>
    <t>　51103 国内债务发行费用</t>
  </si>
  <si>
    <t>　51104 国外债务发行费用</t>
  </si>
  <si>
    <t>514 预备费及预留</t>
  </si>
  <si>
    <t>　51401 预备费</t>
  </si>
  <si>
    <t>　51402 预留</t>
  </si>
  <si>
    <t>599 其他支出</t>
  </si>
  <si>
    <t>　59907 国家赔偿费用支出</t>
  </si>
  <si>
    <t>　59908 对民间非营利组织和群众性自治组织补贴</t>
  </si>
  <si>
    <t>　59909 经常性赠与</t>
  </si>
  <si>
    <t>　59910 资本性赠与</t>
  </si>
  <si>
    <t>　59999 其他支出</t>
  </si>
  <si>
    <t>一般公共预算本级基本支出合计</t>
  </si>
  <si>
    <t>12-2022年红塔区政府性基金预算收入决算表</t>
  </si>
  <si>
    <t>10301 政府性基金收入(款)</t>
  </si>
  <si>
    <t>　1030102 农网还贷资金收入</t>
  </si>
  <si>
    <t>　　103010201 中央农网还贷资金收入</t>
  </si>
  <si>
    <t>　　103010202 地方农网还贷资金收入</t>
  </si>
  <si>
    <t>　1030106 铁路建设基金收入</t>
  </si>
  <si>
    <t>　1030110 民航发展基金收入</t>
  </si>
  <si>
    <t>　1030112 海南省高等级公路车辆通行附加费收入</t>
  </si>
  <si>
    <t>　1030121 旅游发展基金收入</t>
  </si>
  <si>
    <t>　1030129 国家电影事业发展专项资金收入</t>
  </si>
  <si>
    <t>　1030146 国有土地收益基金收入</t>
  </si>
  <si>
    <t>　1030147 农业土地开发资金收入</t>
  </si>
  <si>
    <t>　1030148 国有土地使用权出让收入</t>
  </si>
  <si>
    <t>　　103014801 土地出让价款收入</t>
  </si>
  <si>
    <t>　　103014802 补缴的土地价款</t>
  </si>
  <si>
    <t>　　103014803 划拨土地收入</t>
  </si>
  <si>
    <t>　　103014898 缴纳新增建设用地土地有偿使用费</t>
  </si>
  <si>
    <t>　　103014899 其他土地出让收入</t>
  </si>
  <si>
    <t>　1030149 大中型水库移民后期扶持基金收入</t>
  </si>
  <si>
    <t>　1030150 大中型水库库区基金收入</t>
  </si>
  <si>
    <t>　　103015001 中央大中型水库库区基金收入</t>
  </si>
  <si>
    <t>　　103015002 地方大中型水库库区基金收入</t>
  </si>
  <si>
    <t>　1030152 三峡水库库区基金收入</t>
  </si>
  <si>
    <t>　1030153 中央特别国债经营基金收入</t>
  </si>
  <si>
    <t>　1030154 中央特别国债经营基金财务收入</t>
  </si>
  <si>
    <t>　1030155 彩票公益金收入</t>
  </si>
  <si>
    <t>　　103015501 福利彩票公益金收入</t>
  </si>
  <si>
    <t>　　103015502 体育彩票公益金收入</t>
  </si>
  <si>
    <t>　1030156 城市基础设施配套费收入</t>
  </si>
  <si>
    <t>　1030157 小型水库移民扶助基金收入</t>
  </si>
  <si>
    <t>　1030158 国家重大水利工程建设基金收入</t>
  </si>
  <si>
    <t>　　103015801 中央重大水利工程建设资金</t>
  </si>
  <si>
    <t>　　103015803 地方重大水利工程建设资金</t>
  </si>
  <si>
    <t>　1030159 车辆通行费</t>
  </si>
  <si>
    <t>　1030166 核电站乏燃料处理处置基金收入</t>
  </si>
  <si>
    <t>　1030168 可再生能源电价附加收入</t>
  </si>
  <si>
    <t>　1030171 船舶油污损害赔偿基金收入</t>
  </si>
  <si>
    <t>　1030175 废弃电器电子产品处理基金收入</t>
  </si>
  <si>
    <t>　　103017501 税务部门征收的废弃电器电子产品处理基金收入</t>
  </si>
  <si>
    <t>　　103017502 海关征收的废弃电器电子产品处理基金收入</t>
  </si>
  <si>
    <t>　1030178 污水处理费收入</t>
  </si>
  <si>
    <t>　1030180 彩票发行机构和彩票销售机构的业务费用</t>
  </si>
  <si>
    <t>　　103018001 福利彩票发行机构的业务费用</t>
  </si>
  <si>
    <t>　　103018002 体育彩票发行机构的业务费用</t>
  </si>
  <si>
    <t>　　103018003 福利彩票销售机构的业务费用</t>
  </si>
  <si>
    <t>　　103018004 体育彩票销售机构的业务费用</t>
  </si>
  <si>
    <t>　　103018005 彩票兑奖周转金</t>
  </si>
  <si>
    <t>　　103018006 彩票发行销售风险基金</t>
  </si>
  <si>
    <t>　　103018007 彩票市场调控资金收入</t>
  </si>
  <si>
    <t>　1030181 抗疫特别国债财务基金收入</t>
  </si>
  <si>
    <t>　1030199 其他政府性基金收入</t>
  </si>
  <si>
    <t>10310 专项债务对应项目专项收入</t>
  </si>
  <si>
    <t>　1031003 海南省高等级公路车辆通行附加费专项债务对应项目专项收入</t>
  </si>
  <si>
    <t>　1031005 国家电影事业发展专项资金专项债务对应项目专项收入</t>
  </si>
  <si>
    <t>　1031006 国有土地使用权出让金专项债务对应项目专项收入</t>
  </si>
  <si>
    <t>　　103100601 土地储备专项债券对应项目专项收入</t>
  </si>
  <si>
    <t>　　103100602 棚户区改造专项债券对应项目专项收入</t>
  </si>
  <si>
    <t>　　103100699 其他国有土地使用权出让金专项债务对应项目专项收入</t>
  </si>
  <si>
    <t>　1031008 农业土地开发资金专项债务对应项目专项收入</t>
  </si>
  <si>
    <t>　1031009 大中型水库库区基金专项债务对应项目专项收入</t>
  </si>
  <si>
    <t>　1031010 城市基础设施配套费专项债务对应项目专项收入</t>
  </si>
  <si>
    <t>　1031011 小型水库移民扶助基金专项债务对应项目专项收入</t>
  </si>
  <si>
    <t>　1031012 国家重大水利工程建设基金专项债务对应项目专项收入</t>
  </si>
  <si>
    <t>　1031013 车辆通行费专项债务对应项目专项收入</t>
  </si>
  <si>
    <t>　　103101301 政府收费公路专项债券对应项目专项收入</t>
  </si>
  <si>
    <t>　　103101399 其他车辆通行费专项债务对应项目专项收入</t>
  </si>
  <si>
    <t>　1031014 污水处理费专项债务对应项目专项收入</t>
  </si>
  <si>
    <t>　1031099 其他政府性基金专项债务对应项目专项收入</t>
  </si>
  <si>
    <t>　　103109998 其他地方自行试点项目收益专项债券对应项目专项收入</t>
  </si>
  <si>
    <t>　　103109999 其他政府性基金专项债务对应项目专项收入</t>
  </si>
  <si>
    <t>政府性基金预算收入合计</t>
  </si>
  <si>
    <t>11004 政府性基金预算上级补助收入</t>
  </si>
  <si>
    <t>11006 政府性基金预算下级上解收入</t>
  </si>
  <si>
    <t>待偿债置换专项债券上年结余</t>
  </si>
  <si>
    <t>11008 政府性基金预算上年结余</t>
  </si>
  <si>
    <t>政府性基金预算省补助计划单列市收入</t>
  </si>
  <si>
    <t>政府性基金预算计划单列市上解省收入</t>
  </si>
  <si>
    <t>13-2022年红塔区政府性基金预算支出决算表</t>
  </si>
  <si>
    <t>　20610 核电站乏燃料处理处置基金支出</t>
  </si>
  <si>
    <t>　　2061001 乏燃料运输</t>
  </si>
  <si>
    <t>　　2061002 乏燃料离堆贮存</t>
  </si>
  <si>
    <t>　　2061003 乏燃料后处理</t>
  </si>
  <si>
    <t>　　2061004 高放废物的处理处置</t>
  </si>
  <si>
    <t>　　2061005 乏燃料后处理厂的建设、运行、改造和退役</t>
  </si>
  <si>
    <t>　　2061099 其他乏燃料处理处置基金支出</t>
  </si>
  <si>
    <t>　20707 国家电影事业发展专项资金安排的支出</t>
  </si>
  <si>
    <t>　　2070701 资助国产影片放映</t>
  </si>
  <si>
    <t>　　2070702 资助影院建设</t>
  </si>
  <si>
    <t>　　2070703 资助少数民族语电影译制</t>
  </si>
  <si>
    <t>　　2070704 购买农村电影公益性放映版权服务</t>
  </si>
  <si>
    <t>　　2070799 其他国家电影事业发展专项资金支出</t>
  </si>
  <si>
    <t>　20709 旅游发展基金支出</t>
  </si>
  <si>
    <t>　　2070901 宣传促销</t>
  </si>
  <si>
    <t>　　2070902 行业规划</t>
  </si>
  <si>
    <t>　　2070903 旅游事业补助</t>
  </si>
  <si>
    <t>　　2070904 地方旅游开发项目补助</t>
  </si>
  <si>
    <t>　　2070999 其他旅游发展基金支出</t>
  </si>
  <si>
    <t>　20710 国家电影事业发展专项资金对应专项债务收入安排的支出</t>
  </si>
  <si>
    <t>　　2071001 资助城市影院</t>
  </si>
  <si>
    <t>　　2071099 其他国家电影事业发展专项资金对应专项债务收入支出</t>
  </si>
  <si>
    <t>　20822 大中型水库移民后期扶持基金支出</t>
  </si>
  <si>
    <t>　　2082201 移民补助</t>
  </si>
  <si>
    <t>　　2082202 基础设施建设和经济发展</t>
  </si>
  <si>
    <t>　　2082299 其他大中型水库移民后期扶持基金支出</t>
  </si>
  <si>
    <t>　20823 小型水库移民扶助基金安排的支出</t>
  </si>
  <si>
    <t>　　2082301 移民补助</t>
  </si>
  <si>
    <t>　　2082302 基础设施建设和经济发展</t>
  </si>
  <si>
    <t>　　2082399 其他小型水库移民扶助基金支出</t>
  </si>
  <si>
    <t>　20829 小型水库移民扶助基金对应专项债务收入安排的支出</t>
  </si>
  <si>
    <t>　　2082901 基础设施建设和经济发展</t>
  </si>
  <si>
    <t>　　2082999 其他小型水库移民扶助基金对应专项债务收入安排的支出</t>
  </si>
  <si>
    <t>　21160 可再生能源电价附加收入安排的支出</t>
  </si>
  <si>
    <t>　　2116001 风力发电补助</t>
  </si>
  <si>
    <t>　　2116002 太阳能发电补助</t>
  </si>
  <si>
    <t>　　2116003 生物质能发电补助</t>
  </si>
  <si>
    <t>　　2116099 其他可再生能源电价附加收入安排的支出</t>
  </si>
  <si>
    <t>　21161 废弃电器电子产品处理基金支出</t>
  </si>
  <si>
    <t>　　2116101 回收处理费用补贴</t>
  </si>
  <si>
    <t>　　2116102 信息系统建设</t>
  </si>
  <si>
    <t>　　2116103 基金征管经费</t>
  </si>
  <si>
    <t>　　2116104 其他废弃电器电子产品处理基金支出</t>
  </si>
  <si>
    <t>　21208 国有土地使用权出让收入安排的支出</t>
  </si>
  <si>
    <t>　　2120801 征地和拆迁补偿支出</t>
  </si>
  <si>
    <t>　　2120802 土地开发支出</t>
  </si>
  <si>
    <t>　　2120803 城市建设支出</t>
  </si>
  <si>
    <t>　　2120804 农村基础设施建设支出</t>
  </si>
  <si>
    <t>　　2120805 补助被征地农民支出</t>
  </si>
  <si>
    <t>　　2120806 土地出让业务支出</t>
  </si>
  <si>
    <t>　　2120807 廉租住房支出</t>
  </si>
  <si>
    <t>　　2120809 支付破产或改制企业职工安置费</t>
  </si>
  <si>
    <t>　　2120810 棚户区改造支出</t>
  </si>
  <si>
    <t>　　2120811 公共租赁住房支出</t>
  </si>
  <si>
    <t>　　2120813 保障性住房租金补贴</t>
  </si>
  <si>
    <t>　　2120814 农业生产发展支出</t>
  </si>
  <si>
    <t>　　2120815 农村社会事业支出</t>
  </si>
  <si>
    <t>　　2120816 农业农村生态环境支出</t>
  </si>
  <si>
    <t>　　2120899 其他国有土地使用权出让收入安排的支出</t>
  </si>
  <si>
    <t>　21210 国有土地收益基金安排的支出</t>
  </si>
  <si>
    <t>　　2121001 征地和拆迁补偿支出</t>
  </si>
  <si>
    <t>　　2121002 土地开发支出</t>
  </si>
  <si>
    <t>　　2121099 其他国有土地收益基金支出</t>
  </si>
  <si>
    <t>　21211 农业土地开发资金安排的支出</t>
  </si>
  <si>
    <t>　21213 城市基础设施配套费安排的支出</t>
  </si>
  <si>
    <t>　　2121301 城市公共设施</t>
  </si>
  <si>
    <t>　　2121302 城市环境卫生</t>
  </si>
  <si>
    <t>　　2121303 公有房屋</t>
  </si>
  <si>
    <t>　　2121304 城市防洪</t>
  </si>
  <si>
    <t>　　2121399 其他城市基础设施配套费安排的支出</t>
  </si>
  <si>
    <t>　21214 污水处理费安排的支出</t>
  </si>
  <si>
    <t>　　2121401 污水处理设施建设和运营</t>
  </si>
  <si>
    <t>　　2121402 代征手续费</t>
  </si>
  <si>
    <t>　　2121499 其他污水处理费安排的支出</t>
  </si>
  <si>
    <t>　21215 土地储备专项债券收入安排的支出</t>
  </si>
  <si>
    <t>　　2121501 征地和拆迁补偿支出</t>
  </si>
  <si>
    <t>　　2121502 土地开发支出</t>
  </si>
  <si>
    <t>　　2121599 其他土地储备专项债券收入安排的支出</t>
  </si>
  <si>
    <t>　21216 棚户区改造专项债券收入安排的支出</t>
  </si>
  <si>
    <t>　　2121601 征地和拆迁补偿支出</t>
  </si>
  <si>
    <t>　　2121602 土地开发支出</t>
  </si>
  <si>
    <t>　　2121699 其他棚户区改造专项债券收入安排的支出</t>
  </si>
  <si>
    <t>　21217 城市基础设施配套费对应专项债务收入安排的支出</t>
  </si>
  <si>
    <t>　　2121701 城市公共设施</t>
  </si>
  <si>
    <t>　　2121702 城市环境卫生</t>
  </si>
  <si>
    <t>　　2121703 公有房屋</t>
  </si>
  <si>
    <t>　　2121704 城市防洪</t>
  </si>
  <si>
    <t>　　2121799 其他城市基础设施配套费对应专项债务收入安排的支出</t>
  </si>
  <si>
    <t>　21218 污水处理费对应专项债务收入安排的支出</t>
  </si>
  <si>
    <t>　　2121801 污水处理设施建设和运营</t>
  </si>
  <si>
    <t>　　2121899 其他污水处理费对应专项债务收入安排的支出</t>
  </si>
  <si>
    <t>　21219 国有土地使用权出让收入对应专项债务收入安排的支出</t>
  </si>
  <si>
    <t>　　2121901 征地和拆迁补偿支出</t>
  </si>
  <si>
    <t>　　2121902 土地开发支出</t>
  </si>
  <si>
    <t>　　2121903 城市建设支出</t>
  </si>
  <si>
    <t>　　2121904 农村基础设施建设支出</t>
  </si>
  <si>
    <t>　　2121905 廉租住房支出</t>
  </si>
  <si>
    <t>　　2121906 棚户区改造支出</t>
  </si>
  <si>
    <t>　　2121907 公共租赁住房支出</t>
  </si>
  <si>
    <t>　　2121999 其他国有土地使用权出让收入对应专项债务收入安排的支出</t>
  </si>
  <si>
    <t>　21366 大中型水库库区基金安排的支出</t>
  </si>
  <si>
    <t>　　2136601 基础设施建设和经济发展</t>
  </si>
  <si>
    <t>　　2136602 解决移民遗留问题</t>
  </si>
  <si>
    <t>　　2136603 库区防护工程维护</t>
  </si>
  <si>
    <t>　　2136699 其他大中型水库库区基金支出</t>
  </si>
  <si>
    <t>　21367 三峡水库库区基金支出</t>
  </si>
  <si>
    <t>　　2136701 基础设施建设和经济发展</t>
  </si>
  <si>
    <t>　　2136702 解决移民遗留问题</t>
  </si>
  <si>
    <t>　　2136703 库区维护和管理</t>
  </si>
  <si>
    <t>　　2136799 其他三峡水库库区基金支出</t>
  </si>
  <si>
    <t>　21369 国家重大水利工程建设基金安排的支出</t>
  </si>
  <si>
    <t>　　2136901 南水北调工程建设</t>
  </si>
  <si>
    <t>　　2136902 三峡后续工作</t>
  </si>
  <si>
    <t>　　2136903 地方重大水利工程建设</t>
  </si>
  <si>
    <t>　　2136999 其他重大水利工程建设基金支出</t>
  </si>
  <si>
    <t>　21370 大中型水库库区基金对应专项债务收入安排的支出</t>
  </si>
  <si>
    <t>　　2137001 基础设施建设和经济发展</t>
  </si>
  <si>
    <t>　　2137099 其他大中型水库库区基金对应专项债务收入支出</t>
  </si>
  <si>
    <t>　21371 国家重大水利工程建设基金对应专项债务收入安排的支出</t>
  </si>
  <si>
    <t>　　2137101 南水北调工程建设</t>
  </si>
  <si>
    <t>　　2137102 三峡工程后续工作</t>
  </si>
  <si>
    <t>　　2137103 地方重大水利工程建设</t>
  </si>
  <si>
    <t>　　2137199 其他重大水利工程建设基金对应专项债务收入支出</t>
  </si>
  <si>
    <t>　21460 海南省高等级公路车辆通行附加费安排的支出</t>
  </si>
  <si>
    <t>　　2146001 公路建设</t>
  </si>
  <si>
    <t>　　2146002 公路养护</t>
  </si>
  <si>
    <t>　　2146003 公路还贷</t>
  </si>
  <si>
    <t>　　2146099 其他海南省高等级公路车辆通行附加费安排的支出</t>
  </si>
  <si>
    <t>　21462 车辆通行费安排的支出</t>
  </si>
  <si>
    <t>　　2146201 公路还贷</t>
  </si>
  <si>
    <t>　　2146202 政府还贷公路养护</t>
  </si>
  <si>
    <t>　　2146203 政府还贷公路管理</t>
  </si>
  <si>
    <t>　　2146299 其他车辆通行费安排的支出</t>
  </si>
  <si>
    <t>　21464 铁路建设基金支出</t>
  </si>
  <si>
    <t>　　2146401 铁路建设投资</t>
  </si>
  <si>
    <t>　　2146402 购置铁路机车车辆</t>
  </si>
  <si>
    <t>　　2146403 铁路还贷</t>
  </si>
  <si>
    <t>　　2146404 建设项目铺底资金</t>
  </si>
  <si>
    <t>　　2146405 勘测设计</t>
  </si>
  <si>
    <t>　　2146406 注册资本金</t>
  </si>
  <si>
    <t>　　2146407 周转资金</t>
  </si>
  <si>
    <t>　　2146499 其他铁路建设基金支出</t>
  </si>
  <si>
    <t>　21468 船舶油污损害赔偿基金支出</t>
  </si>
  <si>
    <t>　　2146801 应急处置费用</t>
  </si>
  <si>
    <t>　　2146802 控制清除污染</t>
  </si>
  <si>
    <t>　　2146803 损失补偿</t>
  </si>
  <si>
    <t>　　2146804 生态恢复</t>
  </si>
  <si>
    <t>　　2146805 监视监测</t>
  </si>
  <si>
    <t>　　2146899 其他船舶油污损害赔偿基金支出</t>
  </si>
  <si>
    <t>　21469 民航发展基金支出</t>
  </si>
  <si>
    <t>　　2146901 民航机场建设</t>
  </si>
  <si>
    <t>　　2146902 空管系统建设</t>
  </si>
  <si>
    <t>　　2146903 民航安全</t>
  </si>
  <si>
    <t>　　2146904 航线和机场补贴</t>
  </si>
  <si>
    <t>　　2146906 民航节能减排</t>
  </si>
  <si>
    <t>　　2146907 通用航空发展</t>
  </si>
  <si>
    <t>　　2146908 征管经费</t>
  </si>
  <si>
    <t>　　2146999 其他民航发展基金支出</t>
  </si>
  <si>
    <t>　21470 海南省高等级公路车辆通行附加费对应专项债务收入安排的支出</t>
  </si>
  <si>
    <t>　　2147001 公路建设</t>
  </si>
  <si>
    <t>　　2147099 其他海南省高等级公路车辆通行附加费对应专项债务收入安排的支出</t>
  </si>
  <si>
    <t>　21471 政府收费公路专项债券收入安排的支出</t>
  </si>
  <si>
    <t>　　2147101 公路建设</t>
  </si>
  <si>
    <t>　　2147199 其他政府收费公路专项债券收入安排的支出</t>
  </si>
  <si>
    <t>　21472 车辆通行费对应专项债务收入安排的支出</t>
  </si>
  <si>
    <t>　21562 农网还贷资金支出</t>
  </si>
  <si>
    <t>　　2156201 中央农网还贷资金支出</t>
  </si>
  <si>
    <t>　　2156202 地方农网还贷资金支出</t>
  </si>
  <si>
    <t>　　2156299 其他农网还贷资金支出</t>
  </si>
  <si>
    <t>　　2170402 中央特别国债经营基金支出</t>
  </si>
  <si>
    <t>　　2170403 中央特别国债经营基金财务支出</t>
  </si>
  <si>
    <t>229 其他支出</t>
  </si>
  <si>
    <t>　22904 其他政府性基金及对应专项债务收入安排的支出</t>
  </si>
  <si>
    <t>　　2290401 其他政府性基金安排的支出</t>
  </si>
  <si>
    <t>　　2290402 其他地方自行试点项目收益专项债券收入安排的支出</t>
  </si>
  <si>
    <t>　　2290403 其他政府性基金债务收入安排的支出</t>
  </si>
  <si>
    <t>　22908 彩票发行销售机构业务费安排的支出</t>
  </si>
  <si>
    <t>　　2290802 福利彩票发行机构的业务费支出</t>
  </si>
  <si>
    <t>　　2290803 体育彩票发行机构的业务费支出</t>
  </si>
  <si>
    <t>　　2290804 福利彩票销售机构的业务费支出</t>
  </si>
  <si>
    <t>　　2290805 体育彩票销售机构的业务费支出</t>
  </si>
  <si>
    <t>　　2290806 彩票兑奖周转金支出</t>
  </si>
  <si>
    <t>　　2290807 彩票发行销售风险基金支出</t>
  </si>
  <si>
    <t>　　2290808 彩票市场调控资金支出</t>
  </si>
  <si>
    <t>　　2290899 其他彩票发行销售机构业务费安排的支出</t>
  </si>
  <si>
    <t>　22909 抗疫特别国债财务基金支出</t>
  </si>
  <si>
    <t>　22960 彩票公益金安排的支出</t>
  </si>
  <si>
    <t>　　2296001 用于补充全国社会保障基金的彩票公益金支出</t>
  </si>
  <si>
    <t>　　2296002 用于社会福利的彩票公益金支出</t>
  </si>
  <si>
    <t>　　2296003 用于体育事业的彩票公益金支出</t>
  </si>
  <si>
    <t>　　2296004 用于教育事业的彩票公益金支出</t>
  </si>
  <si>
    <t>　　2296005 用于红十字事业的彩票公益金支出</t>
  </si>
  <si>
    <t>　　2296006 用于残疾人事业的彩票公益金支出</t>
  </si>
  <si>
    <t>　　2296010 用于文化事业的彩票公益金支出</t>
  </si>
  <si>
    <t>　　2296011 用于巩固脱贫衔接乡村振兴的彩票公益金支出</t>
  </si>
  <si>
    <t>　　2296012 用于法律援助的彩票公益金支出</t>
  </si>
  <si>
    <t>　　2296013 用于城乡医疗救助的彩票公益金支出</t>
  </si>
  <si>
    <t>　　2296099 用于其他社会公益事业的彩票公益金支出</t>
  </si>
  <si>
    <t>　23204 地方政府专项债务付息支出</t>
  </si>
  <si>
    <t>　　2320401 海南省高等级公路车辆通行附加费债务付息支出</t>
  </si>
  <si>
    <t>　　2320405 国家电影事业发展专项资金债务付息支出</t>
  </si>
  <si>
    <t>　　2320411 国有土地使用权出让金债务付息支出</t>
  </si>
  <si>
    <t>　　2320413 农业土地开发资金债务付息支出</t>
  </si>
  <si>
    <t>　　2320414 大中型水库库区基金债务付息支出</t>
  </si>
  <si>
    <t>　　2320416 城市基础设施配套费债务付息支出</t>
  </si>
  <si>
    <t>　　2320417 小型水库移民扶助基金债务付息支出</t>
  </si>
  <si>
    <t>　　2320418 国家重大水利工程建设基金债务付息支出</t>
  </si>
  <si>
    <t>　　2320419 车辆通行费债务付息支出</t>
  </si>
  <si>
    <t>　　2320420 污水处理费债务付息支出</t>
  </si>
  <si>
    <t>　　2320431 土地储备专项债券付息支出</t>
  </si>
  <si>
    <t>　　2320432 政府收费公路专项债券付息支出</t>
  </si>
  <si>
    <t>　　2320433 棚户区改造专项债券付息支出</t>
  </si>
  <si>
    <t>　　2320498 其他地方自行试点项目收益专项债券付息支出</t>
  </si>
  <si>
    <t>　　2320499 其他政府性基金债务付息支出</t>
  </si>
  <si>
    <t>　23304 地方政府专项债务发行费用支出</t>
  </si>
  <si>
    <t>　　2330401 海南省高等级公路车辆通行附加费债务发行费用支出</t>
  </si>
  <si>
    <t>　　2330405 国家电影事业发展专项资金债务发行费用支出</t>
  </si>
  <si>
    <t>　　2330411 国有土地使用权出让金债务发行费用支出</t>
  </si>
  <si>
    <t>　　2330413 农业土地开发资金债务发行费用支出</t>
  </si>
  <si>
    <t>　　2330414 大中型水库库区基金债务发行费用支出</t>
  </si>
  <si>
    <t>　　2330416 城市基础设施配套费债务发行费用支出</t>
  </si>
  <si>
    <t>　　2330417 小型水库移民扶助基金债务发行费用支出</t>
  </si>
  <si>
    <t>　　2330418 国家重大水利工程建设基金债务发行费用支出</t>
  </si>
  <si>
    <t>　　2330419 车辆通行费债务发行费用支出</t>
  </si>
  <si>
    <t>　　2330420 污水处理费债务发行费用支出</t>
  </si>
  <si>
    <t>　　2330431 土地储备专项债券发行费用支出</t>
  </si>
  <si>
    <t>　　2330432 政府收费公路专项债券发行费用支出</t>
  </si>
  <si>
    <t>　　2330433 棚户区改造专项债券发行费用支出</t>
  </si>
  <si>
    <t>　　2330498 其他地方自行试点项目收益专项债券发行费用支出</t>
  </si>
  <si>
    <t>　　2330499 其他政府性基金债务发行费用支出</t>
  </si>
  <si>
    <t>234 抗疫特别国债安排的支出</t>
  </si>
  <si>
    <t>　23401 基础设施建设</t>
  </si>
  <si>
    <t>　　2340101 公共卫生体系建设</t>
  </si>
  <si>
    <t>　　2340102 重大疫情防控救治体系建设</t>
  </si>
  <si>
    <t>　　2340103 粮食安全</t>
  </si>
  <si>
    <t>　　2340104 能源安全</t>
  </si>
  <si>
    <t>　　2340105 应急物资保障</t>
  </si>
  <si>
    <t>　　2340106 产业链改造升级</t>
  </si>
  <si>
    <t>　　2340107 城镇老旧小区改造</t>
  </si>
  <si>
    <t>　　2340108 生态环境治理</t>
  </si>
  <si>
    <t>　　2340109 交通基础设施建设</t>
  </si>
  <si>
    <t>　　2340110 市政设施建设</t>
  </si>
  <si>
    <t>　　2340111 重大区域规划基础设施建设</t>
  </si>
  <si>
    <t>　　2340199 其他基础设施建设</t>
  </si>
  <si>
    <t>　23402 抗疫相关支出</t>
  </si>
  <si>
    <t>　　2340201 减免房租补贴</t>
  </si>
  <si>
    <t>　　2340202 重点企业贷款贴息</t>
  </si>
  <si>
    <t>　　2340203 创业担保贷款贴息</t>
  </si>
  <si>
    <t>　　2340204 援企稳岗补贴</t>
  </si>
  <si>
    <t>　　2340205 困难群众基本生活补助</t>
  </si>
  <si>
    <t>　　2340299 其他抗疫相关支出</t>
  </si>
  <si>
    <t>政府性基金预算支出合计</t>
  </si>
  <si>
    <t>23004 政府性基金预算补助下级支出</t>
  </si>
  <si>
    <t>23006 政府性基金预算上解上级支出</t>
  </si>
  <si>
    <t>政府性基金预算省补助计划单列市支出</t>
  </si>
  <si>
    <t>政府性基金预算计划单列市上解省支出</t>
  </si>
  <si>
    <t>待偿债置换专项债券结余</t>
  </si>
  <si>
    <t>23009 政府性基金预算年终结余</t>
  </si>
  <si>
    <t>支　　出　　总　　计　</t>
  </si>
  <si>
    <t>14-2022年红塔区本级政府性基金预算收入决算表</t>
  </si>
  <si>
    <t>15-2022年红塔区本级政府性基金预算支出决算表</t>
  </si>
  <si>
    <t>16-2022年红塔区本级对下政府性基金转移支付支出决算表</t>
  </si>
  <si>
    <t>为上年决算数的%</t>
  </si>
  <si>
    <t>207文化体育与传媒支出</t>
  </si>
  <si>
    <t>208社会保障和就业支出</t>
  </si>
  <si>
    <t>211节能环保支出</t>
  </si>
  <si>
    <t>212城乡社区支出</t>
  </si>
  <si>
    <t>213农林水支出</t>
  </si>
  <si>
    <t>214交通运输支出</t>
  </si>
  <si>
    <t>215资源勘探信息等支出</t>
  </si>
  <si>
    <t>216商务服务业支出</t>
  </si>
  <si>
    <t>229其他支出</t>
  </si>
  <si>
    <t>232债务付息支出</t>
  </si>
  <si>
    <t>233债务发行费支出</t>
  </si>
  <si>
    <t>234抗疫特别国债安排的支出</t>
  </si>
  <si>
    <t>区对下政府性基金转移支付合计</t>
  </si>
  <si>
    <t>17-2022年红塔区国有资本经营预算收入决算表</t>
  </si>
  <si>
    <t>　　1030601 利润收入</t>
  </si>
  <si>
    <t>　　　103060103 烟草企业利润收入</t>
  </si>
  <si>
    <t>　　　103060104 石油石化企业利润收入</t>
  </si>
  <si>
    <t>　　　103060105 电力企业利润收入</t>
  </si>
  <si>
    <t>　　　103060106 电信企业利润收入</t>
  </si>
  <si>
    <t>　　　103060107 煤炭企业利润收入</t>
  </si>
  <si>
    <t>　　　103060108 有色冶金采掘企业利润收入</t>
  </si>
  <si>
    <t>　　　103060109 钢铁企业利润收入</t>
  </si>
  <si>
    <t>　　　103060112 化工企业利润收入</t>
  </si>
  <si>
    <t>　　　103060113 运输企业利润收入</t>
  </si>
  <si>
    <t>　　　103060114 电子企业利润收入</t>
  </si>
  <si>
    <t>　　　103060115 机械企业利润收入</t>
  </si>
  <si>
    <t>　　　103060116 投资服务企业利润收入</t>
  </si>
  <si>
    <t>　　　103060117 纺织轻工企业利润收入</t>
  </si>
  <si>
    <t>　　　103060118 贸易企业利润收入</t>
  </si>
  <si>
    <t>　　　103060119 建筑施工企业利润收入</t>
  </si>
  <si>
    <t>　　　103060120 房地产企业利润收入</t>
  </si>
  <si>
    <t>　　　103060121 建材企业利润收入</t>
  </si>
  <si>
    <t>　　　103060122 境外企业利润收入</t>
  </si>
  <si>
    <t>　　　103060123 对外合作企业利润收入</t>
  </si>
  <si>
    <t>　　　103060124 医药企业利润收入</t>
  </si>
  <si>
    <t>　　　103060125 农林牧渔企业利润收入</t>
  </si>
  <si>
    <t>　　　103060126 邮政企业利润收入</t>
  </si>
  <si>
    <t>　　　103060127 军工企业利润收入</t>
  </si>
  <si>
    <t>　　　103060128 转制科研院所利润收入</t>
  </si>
  <si>
    <t>　　　103060129 地质勘查企业利润收入</t>
  </si>
  <si>
    <t>　　　103060130 卫生体育福利企业利润收入</t>
  </si>
  <si>
    <t>　　　103060131 教育文化广播企业利润收入</t>
  </si>
  <si>
    <t>　　　103060132 科学研究企业利润收入</t>
  </si>
  <si>
    <t>　　　103060133 机关社团所属企业利润收入</t>
  </si>
  <si>
    <t>　　　103060134 金融企业利润收入</t>
  </si>
  <si>
    <t>　　　103060198 其他国有资本经营预算企业利润收入</t>
  </si>
  <si>
    <t>　　1030602 股利、股息收入</t>
  </si>
  <si>
    <t>　　　103060202 国有控股公司股利、股息收入</t>
  </si>
  <si>
    <t>　　　103060203 国有参股公司股利、股息收入</t>
  </si>
  <si>
    <t>　　　103060204 金融企业股利、股息收入</t>
  </si>
  <si>
    <t>　　　103060298 其他国有资本经营预算企业股利、股息收入</t>
  </si>
  <si>
    <t>　　1030603 产权转让收入</t>
  </si>
  <si>
    <t>　　　103060301 国有股减持收入</t>
  </si>
  <si>
    <t>　　　103060304 国有股权、股份转让收入</t>
  </si>
  <si>
    <t>　　　103060305 国有独资企业产权转让收入</t>
  </si>
  <si>
    <t>　　　103060307 金融企业产权转让收入</t>
  </si>
  <si>
    <t>　　　103060398 其他国有资本经营预算企业产权转让收入</t>
  </si>
  <si>
    <t>　　1030604 清算收入</t>
  </si>
  <si>
    <t>　　　103060401 国有股权、股份清算收入</t>
  </si>
  <si>
    <t>　　　103060402 国有独资企业清算收入</t>
  </si>
  <si>
    <t>　　　103060498 其他国有资本经营预算企业清算收入</t>
  </si>
  <si>
    <t>　　1030698 其他国有资本经营预算收入</t>
  </si>
  <si>
    <t>国有资本经营预算收入</t>
  </si>
  <si>
    <t>11005 国有资本经营预算上级补助收入</t>
  </si>
  <si>
    <t>11006 国有资本经营预算下级上解收入</t>
  </si>
  <si>
    <t>11008 国有资本经营预算上年结余</t>
  </si>
  <si>
    <t>国有资本经营预算省补助计划单列市收入</t>
  </si>
  <si>
    <t>国有资本经营预算计划单列市上解省收入</t>
  </si>
  <si>
    <t>18-2022年红塔区国有资本经营预算支出决算表</t>
  </si>
  <si>
    <t>　　2080451 国有资本经营预算补充社保基金支出</t>
  </si>
  <si>
    <t>223 国有资本经营预算支出</t>
  </si>
  <si>
    <t>　22301 解决历史遗留问题及改革成本支出</t>
  </si>
  <si>
    <t>　　2230101 厂办大集体改革支出</t>
  </si>
  <si>
    <t>　　2230102 "三供一业"移交补助支出</t>
  </si>
  <si>
    <t>　　2230103 国有企业办职教幼教补助支出</t>
  </si>
  <si>
    <t>　　2230104 国有企业办公共服务机构移交补助支出</t>
  </si>
  <si>
    <t>　　2230105 国有企业退休人员社会化管理补助支出</t>
  </si>
  <si>
    <t>　　2230106 国有企业棚户区改造支出</t>
  </si>
  <si>
    <t>　　2230107 国有企业改革成本支出</t>
  </si>
  <si>
    <t>　　2230108 离休干部医药费补助支出</t>
  </si>
  <si>
    <t>　　2230109 金融企业改革性支出</t>
  </si>
  <si>
    <t>　　2230199 其他解决历史遗留问题及改革成本支出</t>
  </si>
  <si>
    <t>　22302 国有企业资本金注入</t>
  </si>
  <si>
    <t>　　2230201 国有经济结构调整支出</t>
  </si>
  <si>
    <t>　　2230202 公益性设施投资支出</t>
  </si>
  <si>
    <t>　　2230203 前瞻性战略性产业发展支出</t>
  </si>
  <si>
    <t>　　2230204 生态环境保护支出</t>
  </si>
  <si>
    <t>　　2230205 支持科技进步支出</t>
  </si>
  <si>
    <t>　　2230206 保障国家经济安全支出</t>
  </si>
  <si>
    <t>　　2230207 对外投资合作支出</t>
  </si>
  <si>
    <t>　　2230208 金融企业资本性支出</t>
  </si>
  <si>
    <t>　　2230299 其他国有企业资本金注入</t>
  </si>
  <si>
    <t>　22303 国有企业政策性补贴(款)</t>
  </si>
  <si>
    <t>　　2230301 国有企业政策性补贴(项)</t>
  </si>
  <si>
    <t>　22399 其他国有资本经营预算支出(款)</t>
  </si>
  <si>
    <t>　　2239999 其他国有资本经营预算支出(项)</t>
  </si>
  <si>
    <t>国有资本经营预算支出</t>
  </si>
  <si>
    <t>23005 国有资本经营预算补助下级支出</t>
  </si>
  <si>
    <t>23006 国有资本经营预算上解上级支出</t>
  </si>
  <si>
    <t>23008 国有资本经营预算调出资金</t>
  </si>
  <si>
    <t>国有资本经营预算省补助计划单列市支出</t>
  </si>
  <si>
    <t>国有资本经营预算计划单列市上解省支出</t>
  </si>
  <si>
    <t>23009 国有资本经营预算年终结余</t>
  </si>
  <si>
    <t>19-2022年红塔区本级国有资本经营预算收入决算表</t>
  </si>
  <si>
    <t>20-2022年红塔区本级国有资本经营预算支出决算表</t>
  </si>
  <si>
    <t>21-2022年红塔区本级国有资本经营预算对下转移支付分地区决算表</t>
  </si>
  <si>
    <t>22-2022年红塔区本级国有资本经营预算对下转移支付分项目决算表</t>
  </si>
  <si>
    <t>项目名称</t>
  </si>
  <si>
    <t>23-2022年红塔区社会保险基金收入决算表</t>
  </si>
  <si>
    <t>项       目</t>
  </si>
  <si>
    <t>2021年决算数</t>
  </si>
  <si>
    <t>2022年</t>
  </si>
  <si>
    <t>年初预算数</t>
  </si>
  <si>
    <t>比上年增幅</t>
  </si>
  <si>
    <t>为年初预算数的%</t>
  </si>
  <si>
    <t>一、企业职工基本养老保险基金收入</t>
  </si>
  <si>
    <t>　　　企业职工基本养老保险费基金收入</t>
  </si>
  <si>
    <t>　　  企业职工基本养老保险基金财政补贴收入</t>
  </si>
  <si>
    <t>　　　企业职工基本养老保险基金利息收入</t>
  </si>
  <si>
    <t>　　　其他企业职工基本养老保险基金收入</t>
  </si>
  <si>
    <t>二、失业保险基金收入</t>
  </si>
  <si>
    <t>　　　失业保险费收入</t>
  </si>
  <si>
    <t>　　　失业保险基金财政补贴收入</t>
  </si>
  <si>
    <t>　　　失业保险基金利息收入</t>
  </si>
  <si>
    <t>　　　其他失业保险基金收入</t>
  </si>
  <si>
    <t>三、城镇职工基本医疗保险基金收入</t>
  </si>
  <si>
    <t>　　　职工基本医疗保险费收入</t>
  </si>
  <si>
    <t>　　　职工基本医疗保险基金财政补贴收入</t>
  </si>
  <si>
    <t>　　　职工基本医疗保险基金利息收入</t>
  </si>
  <si>
    <t>　　　其他职工基本医疗保险基金收入</t>
  </si>
  <si>
    <t>四、工伤保险基金收入</t>
  </si>
  <si>
    <t>　　　工伤保险费收入</t>
  </si>
  <si>
    <t>　　　工伤保险基金财政补贴收入</t>
  </si>
  <si>
    <t>　　　工伤保险基金利息收入</t>
  </si>
  <si>
    <t>　　　其他工伤保险基金收入</t>
  </si>
  <si>
    <t>五、生育保险基金收入</t>
  </si>
  <si>
    <t>　　　生育保险费收入</t>
  </si>
  <si>
    <t>　　　生育保险基金补贴收入</t>
  </si>
  <si>
    <t>　　　生育保险基金利息收入</t>
  </si>
  <si>
    <t>　　　其他生育保险基金收入</t>
  </si>
  <si>
    <t>六、城乡居民基本养老保险基金收入</t>
  </si>
  <si>
    <t>　　　城乡居民基本养老保险基金缴费收入</t>
  </si>
  <si>
    <t>　　　城乡居民基本养老保险基金财政补贴收入</t>
  </si>
  <si>
    <t>　　　城乡居民基本养老保险基金利息收入</t>
  </si>
  <si>
    <t>　　　城乡居民基本养老保险基金委托投资收入</t>
  </si>
  <si>
    <t>　　　其他城乡居民基本养老保险基金收入</t>
  </si>
  <si>
    <t>七、机关事业单位基本养老保险基金收入</t>
  </si>
  <si>
    <t>　　　机关事业单位基本养老保险费收入</t>
  </si>
  <si>
    <t>　　　机关事业单位基本养老保险基金财政补助收入</t>
  </si>
  <si>
    <t>　　　机关事业单位基本养老保险基金利息收入</t>
  </si>
  <si>
    <t>　　　其他机关事业单位基本养老保险基金收入</t>
  </si>
  <si>
    <t>八、城乡居民基本医疗保险基金收入</t>
  </si>
  <si>
    <t>　　　城乡居民基本医疗保险基金缴费收入</t>
  </si>
  <si>
    <t>　　　城乡居民基本医疗保险基金财政补贴收入</t>
  </si>
  <si>
    <t>　　　城乡居民基本医疗保险基金利息收入</t>
  </si>
  <si>
    <t>　　　其他城乡居民基本医疗保险基金收入</t>
  </si>
  <si>
    <t>九、其他社会保险基金收入</t>
  </si>
  <si>
    <t>　　　保险费收入</t>
  </si>
  <si>
    <t>　　　其他社会保险基金财政补贴收入</t>
  </si>
  <si>
    <t>　　　其他收入</t>
  </si>
  <si>
    <t>本年收入小计</t>
  </si>
  <si>
    <t>　　企业职工基本养老保险基金收入</t>
  </si>
  <si>
    <t>　　失业保险基金收入</t>
  </si>
  <si>
    <t>　　职工基本医疗保险基金收入</t>
  </si>
  <si>
    <t>　　工伤保险基金收入</t>
  </si>
  <si>
    <t>　　生育保险基金收入</t>
  </si>
  <si>
    <t>　　城乡居民基本养老保险基金收入</t>
  </si>
  <si>
    <t>　　机关事业单位基本养老保险基金收入</t>
  </si>
  <si>
    <t>　　城乡居民基本医疗保险基金收入</t>
  </si>
  <si>
    <t>　　其他社会保险基金收入</t>
  </si>
  <si>
    <t>上年结余</t>
  </si>
  <si>
    <t>收入合计</t>
  </si>
  <si>
    <t>24-2022年红塔区社会保险基金支出决算表</t>
  </si>
  <si>
    <t>2021决算数</t>
  </si>
  <si>
    <t>一、企业职工基本养老保险基金支出</t>
  </si>
  <si>
    <t>　　　基本养老金</t>
  </si>
  <si>
    <t>　　　医疗补助金</t>
  </si>
  <si>
    <t>　　　丧葬抚恤补助</t>
  </si>
  <si>
    <t>　　　 其他企业职工基本养老保险基金支出</t>
  </si>
  <si>
    <t>二、失业保险基金支出</t>
  </si>
  <si>
    <t>　　　失业保险金</t>
  </si>
  <si>
    <t>　　　医疗保险费</t>
  </si>
  <si>
    <t>　　　职业培训和职业介绍补贴</t>
  </si>
  <si>
    <t>　　　技能提升补贴支出</t>
  </si>
  <si>
    <t>　　　其他失业保险基金支出</t>
  </si>
  <si>
    <t>三、城镇职工基本医疗保险基金支出</t>
  </si>
  <si>
    <t>　　　城镇职工基本医疗保险统筹基金</t>
  </si>
  <si>
    <t>　　　城镇职工医疗保险个人账户基金</t>
  </si>
  <si>
    <t>　　　 其他城镇职工基本医疗保险基金支出</t>
  </si>
  <si>
    <t>四、工伤保险基金支出</t>
  </si>
  <si>
    <t>　　　工伤保险待遇</t>
  </si>
  <si>
    <t>　　　劳动能力鉴定支出</t>
  </si>
  <si>
    <t>　　　工伤预防费用支出</t>
  </si>
  <si>
    <t>　　　其他工伤保险基金支出</t>
  </si>
  <si>
    <t>五、生育保险基金支出</t>
  </si>
  <si>
    <t>　　　生育医疗费用支出</t>
  </si>
  <si>
    <t>　　　生育津贴支出</t>
  </si>
  <si>
    <t>　　　其他生育保险基金支出</t>
  </si>
  <si>
    <t>六、城乡居民基本养老保险基金支出</t>
  </si>
  <si>
    <t>　　　基础养老金支出</t>
  </si>
  <si>
    <t>　　　个人账户养老金支出</t>
  </si>
  <si>
    <t>　　　丧葬抚恤补助支出</t>
  </si>
  <si>
    <t>　　　 其他城乡居民基本养老保险基金支出</t>
  </si>
  <si>
    <t>七、机关事业单位基本养老保险基金支出</t>
  </si>
  <si>
    <t>　　　基本养老金支出</t>
  </si>
  <si>
    <t>　　　 其他机关事业单位基本养老保险基金支出</t>
  </si>
  <si>
    <t>八、城乡居民基本医疗保险基金支出</t>
  </si>
  <si>
    <t>　　　城乡居民基本医疗保险基金医疗待遇支出</t>
  </si>
  <si>
    <t>　　 大病医疗保险支出</t>
  </si>
  <si>
    <t>　　　其他城乡居民基本养老保险基金支出</t>
  </si>
  <si>
    <t>九、其他社会保险基金支出</t>
  </si>
  <si>
    <t>本年支出小计</t>
  </si>
  <si>
    <t>上解上级支出</t>
  </si>
  <si>
    <t xml:space="preserve">   企业职工基本养老保险基金上解上级支出</t>
  </si>
  <si>
    <t xml:space="preserve">   城乡居民基本养老保险基金上解上级支出</t>
  </si>
  <si>
    <t xml:space="preserve">   机关事业单位基本养老保险基金上解上级支出</t>
  </si>
  <si>
    <t xml:space="preserve">   城镇职工基本医疗保险基金上解上级支出</t>
  </si>
  <si>
    <t xml:space="preserve">   居民基本医疗保险基金上解上级支出</t>
  </si>
  <si>
    <t xml:space="preserve">   工伤保险基金上解上级支出</t>
  </si>
  <si>
    <t xml:space="preserve">   失业保险基金上解上级支出</t>
  </si>
  <si>
    <t xml:space="preserve">   生育保险基金上解上级支出</t>
  </si>
  <si>
    <t xml:space="preserve">   其他社会保险基金上解上级支出</t>
  </si>
  <si>
    <t>年终结余</t>
  </si>
  <si>
    <t>支出合计</t>
  </si>
  <si>
    <t>25-2022年红塔区本级社会保险基金收入决算表</t>
  </si>
  <si>
    <t>26-2022年红塔区本级社会保险基金支出决算表</t>
  </si>
  <si>
    <t>27-2022年红塔区地方政府债务限额及余额决算表</t>
  </si>
  <si>
    <t>地   区</t>
  </si>
  <si>
    <t>债务限额</t>
  </si>
  <si>
    <t>债务余额（决算数）</t>
  </si>
  <si>
    <t>一般债务</t>
  </si>
  <si>
    <t>专项债务</t>
  </si>
  <si>
    <t>红塔区</t>
  </si>
  <si>
    <t>28-2022年红塔区地方政府债券使用表</t>
  </si>
  <si>
    <t>项目编号</t>
  </si>
  <si>
    <t>项目领域</t>
  </si>
  <si>
    <t>项目主管部门</t>
  </si>
  <si>
    <t>项目实施单位</t>
  </si>
  <si>
    <t>债券性质</t>
  </si>
  <si>
    <t>债券规模</t>
  </si>
  <si>
    <t>发行时间（年/月）</t>
  </si>
  <si>
    <t>1</t>
  </si>
  <si>
    <t>玉溪高新区云南高端数控园基础设施及配套建设项目</t>
  </si>
  <si>
    <t>53040220D000000075376</t>
  </si>
  <si>
    <t>产业园区基础设施</t>
  </si>
  <si>
    <t>红塔区工信局</t>
  </si>
  <si>
    <t>玉溪研和土地开发投资有限公司</t>
  </si>
  <si>
    <t>其他项目收益专项债券</t>
  </si>
  <si>
    <t>2022/1</t>
  </si>
  <si>
    <t>2</t>
  </si>
  <si>
    <t>玉溪高新区中小企业孵化园及配套基础设施建设项目</t>
  </si>
  <si>
    <t>53040216D000000076352</t>
  </si>
  <si>
    <t>玉溪高新区投资管理有限公司</t>
  </si>
  <si>
    <t>3</t>
  </si>
  <si>
    <t>玉溪市红塔区老旧小区改造项目（二期）</t>
  </si>
  <si>
    <t>53040221D000000068577</t>
  </si>
  <si>
    <t>城镇老旧小区改造</t>
  </si>
  <si>
    <t>红塔区住房和城乡建设局</t>
  </si>
  <si>
    <t>2022/6</t>
  </si>
  <si>
    <t>4</t>
  </si>
  <si>
    <t>玉溪高新技术产业园区红塔片区生物医药及绿色食品加工产业园区基础设施建设项目</t>
  </si>
  <si>
    <t>53040220D000000065666</t>
  </si>
  <si>
    <t>红塔工业园区管理委员会</t>
  </si>
  <si>
    <t>红塔工业园区建设投资有限公司</t>
  </si>
  <si>
    <t>2022/10</t>
  </si>
  <si>
    <t>29-2022年红塔区地方政府债务发行及还本付息表</t>
  </si>
  <si>
    <t>本地区</t>
  </si>
  <si>
    <t>本级</t>
  </si>
  <si>
    <t>一、上年末地方政府债务余额</t>
  </si>
  <si>
    <t xml:space="preserve">  其中：一般债务</t>
  </si>
  <si>
    <t xml:space="preserve">       专项债务</t>
  </si>
  <si>
    <t>二、上年地方政府债务限额</t>
  </si>
  <si>
    <t xml:space="preserve">        专项债务</t>
  </si>
  <si>
    <t>三、本年地方政府债务发行决算数</t>
  </si>
  <si>
    <t>四、本年地方政府债务还本决算数</t>
  </si>
  <si>
    <t xml:space="preserve">     一般债务</t>
  </si>
  <si>
    <t xml:space="preserve">     专项债务</t>
  </si>
  <si>
    <t>五、本年地方政府债务付息决算数</t>
  </si>
  <si>
    <t>六、本年末地方政府债务余额决算数</t>
  </si>
  <si>
    <t>七、本年地方政府债务限额</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</si>
</sst>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
    <numFmt numFmtId="177" formatCode="_ * #,##0_ ;_ * \-#,##0_ ;_ * &quot;-&quot;??_ ;_ @_ "/>
    <numFmt numFmtId="178" formatCode="#,##0_ ;[Red]\-#,##0\ "/>
    <numFmt numFmtId="179" formatCode="#,##0_ "/>
    <numFmt numFmtId="180" formatCode="#,##0.0_ "/>
    <numFmt numFmtId="181" formatCode="0.0%"/>
    <numFmt numFmtId="182" formatCode="#,##0_);[Red]\(#,##0\)"/>
  </numFmts>
  <fonts count="42">
    <font>
      <sz val="11"/>
      <color theme="1"/>
      <name val="宋体"/>
      <charset val="134"/>
      <scheme val="minor"/>
    </font>
    <font>
      <sz val="11"/>
      <name val="Microsoft Sans Serif"/>
      <charset val="134"/>
    </font>
    <font>
      <sz val="9"/>
      <name val="微软雅黑"/>
      <charset val="134"/>
    </font>
    <font>
      <b/>
      <sz val="15"/>
      <name val="宋体"/>
      <charset val="134"/>
    </font>
    <font>
      <sz val="10"/>
      <name val="Microsoft Sans Serif"/>
      <charset val="134"/>
    </font>
    <font>
      <sz val="10"/>
      <name val="宋体"/>
      <charset val="134"/>
    </font>
    <font>
      <b/>
      <sz val="10"/>
      <name val="宋体"/>
      <charset val="134"/>
    </font>
    <font>
      <sz val="11"/>
      <name val="微软雅黑"/>
      <charset val="134"/>
    </font>
    <font>
      <b/>
      <sz val="20"/>
      <name val="宋体"/>
      <charset val="134"/>
    </font>
    <font>
      <sz val="11"/>
      <name val="宋体"/>
      <charset val="134"/>
    </font>
    <font>
      <sz val="12"/>
      <name val="宋体"/>
      <charset val="134"/>
    </font>
    <font>
      <b/>
      <sz val="18"/>
      <name val="宋体"/>
      <charset val="134"/>
    </font>
    <font>
      <b/>
      <sz val="12"/>
      <name val="宋体"/>
      <charset val="134"/>
    </font>
    <font>
      <b/>
      <sz val="12"/>
      <name val="宋体"/>
      <charset val="134"/>
      <scheme val="minor"/>
    </font>
    <font>
      <b/>
      <sz val="12"/>
      <color rgb="FF000000"/>
      <name val="宋体"/>
      <charset val="134"/>
      <scheme val="minor"/>
    </font>
    <font>
      <b/>
      <sz val="12"/>
      <color indexed="8"/>
      <name val="宋体"/>
      <charset val="134"/>
    </font>
    <font>
      <sz val="12"/>
      <color indexed="8"/>
      <name val="宋体"/>
      <charset val="134"/>
    </font>
    <font>
      <sz val="12"/>
      <color theme="1"/>
      <name val="宋体"/>
      <charset val="134"/>
    </font>
    <font>
      <b/>
      <sz val="14"/>
      <name val="宋体"/>
      <charset val="134"/>
    </font>
    <font>
      <b/>
      <sz val="14"/>
      <color indexed="8"/>
      <name val="宋体"/>
      <charset val="134"/>
    </font>
    <font>
      <sz val="12"/>
      <color rgb="FFFF0000"/>
      <name val="宋体"/>
      <charset val="134"/>
    </font>
    <font>
      <b/>
      <sz val="16"/>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indexed="8"/>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26" fillId="21" borderId="0" applyNumberFormat="0" applyBorder="0" applyAlignment="0" applyProtection="0">
      <alignment vertical="center"/>
    </xf>
    <xf numFmtId="0" fontId="37" fillId="2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5" borderId="0" applyNumberFormat="0" applyBorder="0" applyAlignment="0" applyProtection="0">
      <alignment vertical="center"/>
    </xf>
    <xf numFmtId="0" fontId="29" fillId="11"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lignment vertical="center"/>
    </xf>
    <xf numFmtId="0" fontId="28" fillId="0" borderId="0" applyNumberFormat="0" applyFill="0" applyBorder="0" applyAlignment="0" applyProtection="0">
      <alignment vertical="center"/>
    </xf>
    <xf numFmtId="0" fontId="0" fillId="26" borderId="20" applyNumberFormat="0" applyFont="0" applyAlignment="0" applyProtection="0">
      <alignment vertical="center"/>
    </xf>
    <xf numFmtId="0" fontId="10" fillId="0" borderId="0">
      <alignment vertical="center"/>
    </xf>
    <xf numFmtId="0" fontId="22" fillId="25"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18" applyNumberFormat="0" applyFill="0" applyAlignment="0" applyProtection="0">
      <alignment vertical="center"/>
    </xf>
    <xf numFmtId="0" fontId="39" fillId="0" borderId="18" applyNumberFormat="0" applyFill="0" applyAlignment="0" applyProtection="0">
      <alignment vertical="center"/>
    </xf>
    <xf numFmtId="0" fontId="22" fillId="17" borderId="0" applyNumberFormat="0" applyBorder="0" applyAlignment="0" applyProtection="0">
      <alignment vertical="center"/>
    </xf>
    <xf numFmtId="0" fontId="27" fillId="0" borderId="22" applyNumberFormat="0" applyFill="0" applyAlignment="0" applyProtection="0">
      <alignment vertical="center"/>
    </xf>
    <xf numFmtId="0" fontId="22" fillId="24" borderId="0" applyNumberFormat="0" applyBorder="0" applyAlignment="0" applyProtection="0">
      <alignment vertical="center"/>
    </xf>
    <xf numFmtId="0" fontId="23" fillId="7" borderId="15" applyNumberFormat="0" applyAlignment="0" applyProtection="0">
      <alignment vertical="center"/>
    </xf>
    <xf numFmtId="0" fontId="34" fillId="7" borderId="19" applyNumberFormat="0" applyAlignment="0" applyProtection="0">
      <alignment vertical="center"/>
    </xf>
    <xf numFmtId="0" fontId="30" fillId="14" borderId="16" applyNumberFormat="0" applyAlignment="0" applyProtection="0">
      <alignment vertical="center"/>
    </xf>
    <xf numFmtId="0" fontId="26" fillId="34" borderId="0" applyNumberFormat="0" applyBorder="0" applyAlignment="0" applyProtection="0">
      <alignment vertical="center"/>
    </xf>
    <xf numFmtId="0" fontId="22" fillId="30" borderId="0" applyNumberFormat="0" applyBorder="0" applyAlignment="0" applyProtection="0">
      <alignment vertical="center"/>
    </xf>
    <xf numFmtId="0" fontId="32" fillId="0" borderId="17" applyNumberFormat="0" applyFill="0" applyAlignment="0" applyProtection="0">
      <alignment vertical="center"/>
    </xf>
    <xf numFmtId="0" fontId="38" fillId="0" borderId="21" applyNumberFormat="0" applyFill="0" applyAlignment="0" applyProtection="0">
      <alignment vertical="center"/>
    </xf>
    <xf numFmtId="0" fontId="40" fillId="33" borderId="0" applyNumberFormat="0" applyBorder="0" applyAlignment="0" applyProtection="0">
      <alignment vertical="center"/>
    </xf>
    <xf numFmtId="0" fontId="36" fillId="23" borderId="0" applyNumberFormat="0" applyBorder="0" applyAlignment="0" applyProtection="0">
      <alignment vertical="center"/>
    </xf>
    <xf numFmtId="0" fontId="26" fillId="20" borderId="0" applyNumberFormat="0" applyBorder="0" applyAlignment="0" applyProtection="0">
      <alignment vertical="center"/>
    </xf>
    <xf numFmtId="0" fontId="22" fillId="6" borderId="0" applyNumberFormat="0" applyBorder="0" applyAlignment="0" applyProtection="0">
      <alignment vertical="center"/>
    </xf>
    <xf numFmtId="0" fontId="26" fillId="19"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10" borderId="0" applyNumberFormat="0" applyBorder="0" applyAlignment="0" applyProtection="0">
      <alignment vertical="center"/>
    </xf>
    <xf numFmtId="0" fontId="22" fillId="5" borderId="0" applyNumberFormat="0" applyBorder="0" applyAlignment="0" applyProtection="0">
      <alignment vertical="center"/>
    </xf>
    <xf numFmtId="0" fontId="22" fillId="29"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22" fillId="4" borderId="0" applyNumberFormat="0" applyBorder="0" applyAlignment="0" applyProtection="0">
      <alignment vertical="center"/>
    </xf>
    <xf numFmtId="0" fontId="26" fillId="12" borderId="0" applyNumberFormat="0" applyBorder="0" applyAlignment="0" applyProtection="0">
      <alignment vertical="center"/>
    </xf>
    <xf numFmtId="0" fontId="22" fillId="16" borderId="0" applyNumberFormat="0" applyBorder="0" applyAlignment="0" applyProtection="0">
      <alignment vertical="center"/>
    </xf>
    <xf numFmtId="0" fontId="22" fillId="28" borderId="0" applyNumberFormat="0" applyBorder="0" applyAlignment="0" applyProtection="0">
      <alignment vertical="center"/>
    </xf>
    <xf numFmtId="0" fontId="26" fillId="8" borderId="0" applyNumberFormat="0" applyBorder="0" applyAlignment="0" applyProtection="0">
      <alignment vertical="center"/>
    </xf>
    <xf numFmtId="0" fontId="10" fillId="0" borderId="0">
      <alignment vertical="center"/>
    </xf>
    <xf numFmtId="0" fontId="22" fillId="22"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25" fillId="0" borderId="0">
      <alignment vertical="center"/>
    </xf>
    <xf numFmtId="43" fontId="25" fillId="0" borderId="0" applyFont="0" applyFill="0" applyBorder="0" applyAlignment="0" applyProtection="0">
      <alignment vertical="center"/>
    </xf>
    <xf numFmtId="0" fontId="10" fillId="0" borderId="0">
      <alignment vertical="center"/>
    </xf>
  </cellStyleXfs>
  <cellXfs count="125">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top"/>
      <protection locked="0"/>
    </xf>
    <xf numFmtId="0" fontId="3" fillId="0" borderId="0" xfId="0" applyFont="1" applyFill="1" applyAlignment="1" applyProtection="1">
      <alignment horizontal="center" vertical="center"/>
    </xf>
    <xf numFmtId="0" fontId="4" fillId="0" borderId="0" xfId="0" applyFont="1" applyFill="1" applyAlignment="1" applyProtection="1">
      <alignment vertical="center"/>
    </xf>
    <xf numFmtId="0" fontId="5" fillId="2" borderId="0" xfId="0" applyFont="1" applyFill="1" applyAlignment="1" applyProtection="1">
      <alignment horizontal="right" vertical="center"/>
    </xf>
    <xf numFmtId="49" fontId="6" fillId="2" borderId="1"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left" vertical="center" wrapText="1"/>
    </xf>
    <xf numFmtId="3" fontId="5" fillId="2" borderId="4" xfId="0" applyNumberFormat="1" applyFont="1" applyFill="1" applyBorder="1" applyAlignment="1" applyProtection="1">
      <alignment horizontal="right" vertical="center"/>
    </xf>
    <xf numFmtId="0" fontId="2" fillId="0" borderId="0" xfId="0" applyFont="1" applyFill="1" applyBorder="1" applyAlignment="1" applyProtection="1">
      <alignment vertical="top"/>
      <protection locked="0"/>
    </xf>
    <xf numFmtId="0" fontId="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top"/>
      <protection locked="0"/>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49" fontId="9" fillId="2" borderId="3" xfId="0" applyNumberFormat="1" applyFont="1" applyFill="1" applyBorder="1" applyAlignment="1" applyProtection="1">
      <alignment horizontal="center" vertical="center" wrapText="1"/>
    </xf>
    <xf numFmtId="49" fontId="9" fillId="2" borderId="4"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center" vertical="center" wrapText="1"/>
    </xf>
    <xf numFmtId="49" fontId="6" fillId="2" borderId="4" xfId="0" applyNumberFormat="1" applyFont="1" applyFill="1" applyBorder="1" applyAlignment="1" applyProtection="1">
      <alignment horizontal="center" vertical="center" wrapText="1"/>
    </xf>
    <xf numFmtId="49" fontId="6" fillId="2" borderId="4" xfId="0" applyNumberFormat="1" applyFont="1" applyFill="1" applyBorder="1" applyAlignment="1" applyProtection="1">
      <alignment horizontal="left" vertical="center" wrapText="1"/>
    </xf>
    <xf numFmtId="0" fontId="5" fillId="2" borderId="0" xfId="0" applyFont="1" applyFill="1" applyBorder="1" applyAlignment="1" applyProtection="1">
      <alignment horizontal="right" vertical="center"/>
    </xf>
    <xf numFmtId="4" fontId="9" fillId="2" borderId="4" xfId="0" applyNumberFormat="1" applyFont="1" applyFill="1" applyBorder="1" applyAlignment="1" applyProtection="1">
      <alignment horizontal="center" vertical="center"/>
    </xf>
    <xf numFmtId="4" fontId="6" fillId="2" borderId="4" xfId="0" applyNumberFormat="1" applyFont="1" applyFill="1" applyBorder="1" applyAlignment="1" applyProtection="1">
      <alignment horizontal="right" vertical="center"/>
    </xf>
    <xf numFmtId="0" fontId="9" fillId="0" borderId="0" xfId="0" applyFont="1" applyFill="1" applyAlignment="1" applyProtection="1">
      <alignment vertical="center"/>
    </xf>
    <xf numFmtId="0" fontId="9" fillId="0" borderId="0" xfId="0" applyFont="1" applyFill="1" applyAlignment="1" applyProtection="1">
      <alignment horizontal="right" vertical="center"/>
    </xf>
    <xf numFmtId="49" fontId="6" fillId="2" borderId="5" xfId="0" applyNumberFormat="1" applyFont="1" applyFill="1" applyBorder="1" applyAlignment="1" applyProtection="1">
      <alignment horizontal="center" vertical="center" wrapText="1"/>
    </xf>
    <xf numFmtId="49" fontId="6" fillId="2" borderId="6"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vertical="center" wrapText="1"/>
    </xf>
    <xf numFmtId="0" fontId="10" fillId="0" borderId="0" xfId="0" applyFont="1" applyFill="1" applyAlignment="1" applyProtection="1"/>
    <xf numFmtId="0" fontId="11" fillId="0"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12" fillId="0" borderId="7" xfId="54" applyNumberFormat="1" applyFont="1" applyFill="1" applyBorder="1" applyAlignment="1" applyProtection="1">
      <alignment horizontal="center" vertical="center"/>
      <protection locked="0"/>
    </xf>
    <xf numFmtId="177" fontId="12" fillId="0" borderId="7" xfId="56" applyNumberFormat="1" applyFont="1" applyBorder="1" applyAlignment="1">
      <alignment horizontal="center" vertical="center" wrapText="1"/>
    </xf>
    <xf numFmtId="178" fontId="13" fillId="0" borderId="7" xfId="53" applyNumberFormat="1" applyFont="1" applyBorder="1" applyAlignment="1">
      <alignment horizontal="center" vertical="center"/>
    </xf>
    <xf numFmtId="177" fontId="12" fillId="0" borderId="7" xfId="56" applyNumberFormat="1" applyFont="1" applyFill="1" applyBorder="1" applyAlignment="1" applyProtection="1">
      <alignment horizontal="center" vertical="center" wrapText="1"/>
    </xf>
    <xf numFmtId="179" fontId="12" fillId="0" borderId="7" xfId="54" applyNumberFormat="1" applyFont="1" applyFill="1" applyBorder="1" applyAlignment="1" applyProtection="1">
      <alignment horizontal="center" vertical="center" wrapText="1"/>
    </xf>
    <xf numFmtId="180" fontId="14" fillId="0" borderId="7" xfId="52" applyNumberFormat="1" applyFont="1" applyFill="1" applyBorder="1" applyAlignment="1">
      <alignment horizontal="center" vertical="center" wrapText="1"/>
    </xf>
    <xf numFmtId="0" fontId="15" fillId="0" borderId="7" xfId="55" applyNumberFormat="1" applyFont="1" applyBorder="1" applyAlignment="1">
      <alignment vertical="center" wrapText="1"/>
    </xf>
    <xf numFmtId="0" fontId="15" fillId="0" borderId="8" xfId="55" applyNumberFormat="1" applyFont="1" applyFill="1" applyBorder="1" applyAlignment="1">
      <alignment horizontal="right" vertical="center"/>
    </xf>
    <xf numFmtId="179" fontId="15" fillId="0" borderId="7" xfId="55" applyNumberFormat="1" applyFont="1" applyFill="1" applyBorder="1" applyAlignment="1">
      <alignment horizontal="right" vertical="center"/>
    </xf>
    <xf numFmtId="179" fontId="12" fillId="0" borderId="7" xfId="15" applyNumberFormat="1" applyFont="1" applyFill="1" applyBorder="1" applyAlignment="1">
      <alignment horizontal="right" vertical="center"/>
    </xf>
    <xf numFmtId="181" fontId="15" fillId="0" borderId="7" xfId="55" applyNumberFormat="1" applyFont="1" applyFill="1" applyBorder="1" applyAlignment="1">
      <alignment horizontal="right" vertical="center"/>
    </xf>
    <xf numFmtId="0" fontId="16" fillId="0" borderId="7" xfId="55" applyNumberFormat="1" applyFont="1" applyBorder="1" applyAlignment="1">
      <alignment vertical="center" wrapText="1"/>
    </xf>
    <xf numFmtId="0" fontId="16" fillId="0" borderId="7" xfId="55" applyNumberFormat="1" applyFont="1" applyFill="1" applyBorder="1" applyAlignment="1">
      <alignment horizontal="right" vertical="center"/>
    </xf>
    <xf numFmtId="179" fontId="16" fillId="0" borderId="7" xfId="55" applyNumberFormat="1" applyFont="1" applyFill="1" applyBorder="1" applyAlignment="1">
      <alignment horizontal="right" vertical="center"/>
    </xf>
    <xf numFmtId="3" fontId="15" fillId="0" borderId="7" xfId="55" applyNumberFormat="1" applyFont="1" applyFill="1" applyBorder="1" applyAlignment="1">
      <alignment horizontal="right" vertical="center"/>
    </xf>
    <xf numFmtId="0" fontId="10" fillId="0" borderId="7" xfId="15" applyNumberFormat="1" applyFont="1" applyFill="1" applyBorder="1" applyAlignment="1">
      <alignment horizontal="right" vertical="center"/>
    </xf>
    <xf numFmtId="179" fontId="10" fillId="0" borderId="7" xfId="55" applyNumberFormat="1" applyFont="1" applyFill="1" applyBorder="1" applyAlignment="1">
      <alignment horizontal="right" vertical="center"/>
    </xf>
    <xf numFmtId="0" fontId="10" fillId="0" borderId="7" xfId="57" applyNumberFormat="1" applyFont="1" applyFill="1" applyBorder="1" applyAlignment="1">
      <alignment horizontal="right" vertical="center"/>
    </xf>
    <xf numFmtId="3" fontId="16" fillId="0" borderId="7" xfId="55" applyNumberFormat="1" applyFont="1" applyFill="1" applyBorder="1" applyAlignment="1">
      <alignment horizontal="right" vertical="center"/>
    </xf>
    <xf numFmtId="0" fontId="12" fillId="0" borderId="7" xfId="15" applyNumberFormat="1" applyFont="1" applyFill="1" applyBorder="1" applyAlignment="1">
      <alignment horizontal="right" vertical="center"/>
    </xf>
    <xf numFmtId="0" fontId="15" fillId="0" borderId="7" xfId="55" applyNumberFormat="1" applyFont="1" applyFill="1" applyBorder="1" applyAlignment="1">
      <alignment horizontal="right" vertical="center"/>
    </xf>
    <xf numFmtId="181" fontId="16" fillId="0" borderId="8" xfId="55" applyNumberFormat="1" applyFont="1" applyFill="1" applyBorder="1" applyAlignment="1">
      <alignment horizontal="right" vertical="center"/>
    </xf>
    <xf numFmtId="0" fontId="15" fillId="0" borderId="7" xfId="55" applyNumberFormat="1" applyFont="1" applyBorder="1" applyAlignment="1">
      <alignment horizontal="distributed" vertical="center" wrapText="1"/>
    </xf>
    <xf numFmtId="0" fontId="12" fillId="0" borderId="7" xfId="15" applyNumberFormat="1" applyFont="1" applyFill="1" applyBorder="1" applyAlignment="1">
      <alignment vertical="center" wrapText="1" shrinkToFit="1"/>
    </xf>
    <xf numFmtId="179" fontId="12" fillId="0" borderId="7" xfId="8" applyNumberFormat="1" applyFont="1" applyFill="1" applyBorder="1" applyAlignment="1" applyProtection="1">
      <alignment horizontal="right" vertical="center"/>
    </xf>
    <xf numFmtId="0" fontId="10" fillId="0" borderId="7" xfId="15" applyNumberFormat="1" applyFont="1" applyFill="1" applyBorder="1" applyAlignment="1">
      <alignment vertical="center" wrapText="1" shrinkToFit="1"/>
    </xf>
    <xf numFmtId="179" fontId="17" fillId="0" borderId="7" xfId="8" applyNumberFormat="1" applyFont="1" applyFill="1" applyBorder="1" applyAlignment="1" applyProtection="1">
      <alignment horizontal="right" vertical="center"/>
    </xf>
    <xf numFmtId="3" fontId="17" fillId="0" borderId="7" xfId="8" applyNumberFormat="1" applyFont="1" applyFill="1" applyBorder="1" applyAlignment="1" applyProtection="1">
      <alignment horizontal="right" vertical="center"/>
    </xf>
    <xf numFmtId="0" fontId="17" fillId="0" borderId="7" xfId="8" applyNumberFormat="1" applyFont="1" applyFill="1" applyBorder="1" applyAlignment="1" applyProtection="1">
      <alignment horizontal="right" vertical="center"/>
    </xf>
    <xf numFmtId="0" fontId="12" fillId="0" borderId="7" xfId="15" applyNumberFormat="1" applyFont="1" applyFill="1" applyBorder="1" applyAlignment="1">
      <alignment vertical="center" shrinkToFit="1"/>
    </xf>
    <xf numFmtId="178" fontId="12" fillId="0" borderId="7" xfId="15" applyNumberFormat="1" applyFont="1" applyFill="1" applyBorder="1" applyAlignment="1">
      <alignment horizontal="right" vertical="center"/>
    </xf>
    <xf numFmtId="0" fontId="15" fillId="0" borderId="7" xfId="55" applyNumberFormat="1" applyFont="1" applyBorder="1" applyAlignment="1">
      <alignment horizontal="distributed" vertical="center"/>
    </xf>
    <xf numFmtId="178" fontId="13" fillId="0" borderId="9" xfId="53" applyNumberFormat="1" applyFont="1" applyBorder="1" applyAlignment="1">
      <alignment horizontal="center" vertical="center"/>
    </xf>
    <xf numFmtId="178" fontId="13" fillId="3" borderId="10" xfId="53" applyNumberFormat="1" applyFont="1" applyFill="1" applyBorder="1" applyAlignment="1">
      <alignment horizontal="center" vertical="center"/>
    </xf>
    <xf numFmtId="178" fontId="13" fillId="0" borderId="10" xfId="53" applyNumberFormat="1" applyFont="1" applyBorder="1" applyAlignment="1">
      <alignment horizontal="center" vertical="center"/>
    </xf>
    <xf numFmtId="178" fontId="13" fillId="0" borderId="11" xfId="53" applyNumberFormat="1" applyFont="1" applyBorder="1" applyAlignment="1">
      <alignment horizontal="center" vertical="center"/>
    </xf>
    <xf numFmtId="179" fontId="12" fillId="3" borderId="7" xfId="54" applyNumberFormat="1" applyFont="1" applyFill="1" applyBorder="1" applyAlignment="1" applyProtection="1">
      <alignment horizontal="center" vertical="center" wrapText="1"/>
    </xf>
    <xf numFmtId="0" fontId="15" fillId="0" borderId="7" xfId="55" applyNumberFormat="1" applyFont="1" applyBorder="1" applyAlignment="1">
      <alignment vertical="center" shrinkToFit="1"/>
    </xf>
    <xf numFmtId="179" fontId="18" fillId="0" borderId="7" xfId="50" applyNumberFormat="1" applyFont="1" applyFill="1" applyBorder="1" applyAlignment="1" applyProtection="1">
      <alignment horizontal="right" vertical="center"/>
    </xf>
    <xf numFmtId="3" fontId="15" fillId="3" borderId="7" xfId="55" applyNumberFormat="1" applyFont="1" applyFill="1" applyBorder="1" applyAlignment="1">
      <alignment horizontal="right" vertical="center"/>
    </xf>
    <xf numFmtId="0" fontId="16" fillId="0" borderId="7" xfId="55" applyNumberFormat="1" applyFont="1" applyBorder="1" applyAlignment="1">
      <alignment vertical="center" shrinkToFit="1"/>
    </xf>
    <xf numFmtId="43" fontId="0" fillId="0" borderId="0" xfId="8" applyFont="1" applyAlignment="1" applyProtection="1">
      <alignment horizontal="right"/>
    </xf>
    <xf numFmtId="3" fontId="16" fillId="3" borderId="7" xfId="55" applyNumberFormat="1" applyFont="1" applyFill="1" applyBorder="1" applyAlignment="1">
      <alignment horizontal="right" vertical="center"/>
    </xf>
    <xf numFmtId="181" fontId="16" fillId="0" borderId="7" xfId="55" applyNumberFormat="1" applyFont="1" applyFill="1" applyBorder="1" applyAlignment="1">
      <alignment horizontal="right" vertical="center"/>
    </xf>
    <xf numFmtId="3" fontId="10" fillId="3" borderId="7" xfId="55" applyNumberFormat="1" applyFont="1" applyFill="1" applyBorder="1" applyAlignment="1">
      <alignment horizontal="right" vertical="center"/>
    </xf>
    <xf numFmtId="182" fontId="19" fillId="0" borderId="7" xfId="0" applyNumberFormat="1" applyFont="1" applyFill="1" applyBorder="1" applyAlignment="1" applyProtection="1">
      <alignment horizontal="right" vertical="center" wrapText="1"/>
    </xf>
    <xf numFmtId="3" fontId="16" fillId="3" borderId="7" xfId="12" applyNumberFormat="1" applyFont="1" applyFill="1" applyBorder="1" applyAlignment="1">
      <alignment horizontal="right" vertical="center"/>
    </xf>
    <xf numFmtId="0" fontId="12" fillId="0" borderId="7" xfId="53" applyNumberFormat="1" applyFont="1" applyFill="1" applyBorder="1" applyAlignment="1">
      <alignment vertical="center"/>
    </xf>
    <xf numFmtId="178" fontId="12" fillId="3" borderId="7" xfId="15" applyNumberFormat="1" applyFont="1" applyFill="1" applyBorder="1" applyAlignment="1">
      <alignment horizontal="right" vertical="center"/>
    </xf>
    <xf numFmtId="0" fontId="10" fillId="0" borderId="7" xfId="15" applyNumberFormat="1" applyFont="1" applyFill="1" applyBorder="1" applyAlignment="1">
      <alignment vertical="center" shrinkToFit="1"/>
    </xf>
    <xf numFmtId="3" fontId="10" fillId="0" borderId="7" xfId="8" applyNumberFormat="1" applyFont="1" applyFill="1" applyBorder="1" applyAlignment="1" applyProtection="1">
      <alignment horizontal="right" vertical="center"/>
    </xf>
    <xf numFmtId="3" fontId="20" fillId="0" borderId="7" xfId="8" applyNumberFormat="1" applyFont="1" applyFill="1" applyBorder="1" applyAlignment="1" applyProtection="1">
      <alignment horizontal="right" vertical="center"/>
    </xf>
    <xf numFmtId="3" fontId="12" fillId="0" borderId="7" xfId="15" applyNumberFormat="1" applyFont="1" applyFill="1" applyBorder="1" applyAlignment="1">
      <alignment horizontal="right" vertical="center"/>
    </xf>
    <xf numFmtId="49" fontId="21" fillId="0" borderId="0" xfId="0" applyNumberFormat="1" applyFont="1" applyFill="1" applyAlignment="1" applyProtection="1">
      <alignment horizontal="center" vertical="center" wrapText="1"/>
    </xf>
    <xf numFmtId="0" fontId="21" fillId="0" borderId="0" xfId="0" applyFont="1" applyFill="1" applyAlignment="1" applyProtection="1">
      <alignment horizontal="center" vertical="center"/>
    </xf>
    <xf numFmtId="0" fontId="1" fillId="0" borderId="0" xfId="0" applyFont="1" applyFill="1" applyAlignment="1" applyProtection="1">
      <alignment horizontal="right" vertical="center"/>
    </xf>
    <xf numFmtId="0" fontId="5" fillId="2" borderId="0" xfId="0" applyFont="1" applyFill="1" applyAlignment="1" applyProtection="1">
      <alignment vertical="center"/>
    </xf>
    <xf numFmtId="4" fontId="5" fillId="2" borderId="4" xfId="0" applyNumberFormat="1" applyFont="1" applyFill="1" applyBorder="1" applyAlignment="1" applyProtection="1">
      <alignment horizontal="right" vertical="center"/>
    </xf>
    <xf numFmtId="49" fontId="5" fillId="2" borderId="3" xfId="0" applyNumberFormat="1" applyFont="1" applyFill="1" applyBorder="1" applyAlignment="1" applyProtection="1">
      <alignment vertical="center" wrapText="1"/>
    </xf>
    <xf numFmtId="49" fontId="6" fillId="2" borderId="3" xfId="0" applyNumberFormat="1" applyFont="1" applyFill="1" applyBorder="1" applyAlignment="1" applyProtection="1">
      <alignment vertical="center" wrapText="1"/>
    </xf>
    <xf numFmtId="3" fontId="6" fillId="2" borderId="4" xfId="0" applyNumberFormat="1" applyFont="1" applyFill="1" applyBorder="1" applyAlignment="1" applyProtection="1">
      <alignment vertical="center"/>
    </xf>
    <xf numFmtId="0" fontId="5" fillId="0" borderId="0" xfId="0" applyFont="1" applyFill="1" applyAlignment="1" applyProtection="1">
      <alignment horizontal="center" vertical="center"/>
    </xf>
    <xf numFmtId="49" fontId="6" fillId="0" borderId="2" xfId="0" applyNumberFormat="1" applyFont="1" applyFill="1" applyBorder="1" applyAlignment="1" applyProtection="1">
      <alignment horizontal="center" vertical="center" wrapText="1"/>
    </xf>
    <xf numFmtId="3" fontId="5" fillId="0" borderId="7" xfId="0" applyNumberFormat="1" applyFont="1" applyFill="1" applyBorder="1" applyAlignment="1" applyProtection="1">
      <alignment horizontal="right" vertical="center"/>
    </xf>
    <xf numFmtId="3" fontId="5" fillId="0" borderId="4" xfId="0" applyNumberFormat="1" applyFont="1" applyFill="1" applyBorder="1" applyAlignment="1" applyProtection="1">
      <alignment horizontal="right" vertical="center"/>
    </xf>
    <xf numFmtId="3" fontId="5" fillId="2" borderId="4" xfId="0" applyNumberFormat="1" applyFont="1" applyFill="1" applyBorder="1" applyAlignment="1" applyProtection="1">
      <alignment vertical="center"/>
    </xf>
    <xf numFmtId="4" fontId="5" fillId="2" borderId="4" xfId="0" applyNumberFormat="1" applyFont="1" applyFill="1" applyBorder="1" applyAlignment="1" applyProtection="1">
      <alignment vertical="center"/>
    </xf>
    <xf numFmtId="0" fontId="5" fillId="0" borderId="0" xfId="0" applyFont="1" applyFill="1" applyAlignment="1" applyProtection="1">
      <alignment horizontal="right" vertical="center"/>
    </xf>
    <xf numFmtId="3" fontId="5" fillId="0" borderId="4" xfId="0" applyNumberFormat="1" applyFont="1" applyFill="1" applyBorder="1" applyAlignment="1" applyProtection="1">
      <alignment vertical="center"/>
    </xf>
    <xf numFmtId="0" fontId="2" fillId="0" borderId="0" xfId="0" applyFont="1" applyFill="1" applyAlignment="1" applyProtection="1">
      <alignment vertical="top"/>
    </xf>
    <xf numFmtId="4" fontId="5" fillId="2" borderId="4" xfId="0" applyNumberFormat="1" applyFont="1" applyFill="1" applyBorder="1" applyAlignment="1" applyProtection="1">
      <alignment horizontal="right" vertical="center"/>
      <protection locked="0"/>
    </xf>
    <xf numFmtId="3" fontId="5" fillId="0" borderId="11" xfId="0" applyNumberFormat="1" applyFont="1" applyFill="1" applyBorder="1" applyAlignment="1" applyProtection="1">
      <alignment horizontal="right" vertical="center"/>
    </xf>
    <xf numFmtId="0" fontId="1" fillId="0" borderId="0" xfId="0" applyFont="1" applyFill="1" applyAlignment="1" applyProtection="1"/>
    <xf numFmtId="0" fontId="5" fillId="0" borderId="0" xfId="0" applyFont="1" applyFill="1" applyAlignment="1" applyProtection="1"/>
    <xf numFmtId="49" fontId="6" fillId="2" borderId="4" xfId="0" applyNumberFormat="1" applyFont="1" applyFill="1" applyBorder="1" applyAlignment="1" applyProtection="1">
      <alignment vertical="center" wrapText="1"/>
    </xf>
    <xf numFmtId="49" fontId="5" fillId="2" borderId="4" xfId="0" applyNumberFormat="1" applyFont="1" applyFill="1" applyBorder="1" applyAlignment="1" applyProtection="1">
      <alignment vertical="center" wrapText="1"/>
    </xf>
    <xf numFmtId="49" fontId="5" fillId="2" borderId="3" xfId="0" applyNumberFormat="1" applyFont="1" applyFill="1" applyBorder="1" applyAlignment="1" applyProtection="1">
      <alignment horizontal="right" vertical="center" wrapText="1"/>
    </xf>
    <xf numFmtId="0" fontId="5" fillId="0" borderId="0" xfId="0" applyFont="1" applyFill="1" applyAlignment="1" applyProtection="1">
      <alignment vertical="center"/>
    </xf>
    <xf numFmtId="0" fontId="5" fillId="2" borderId="0" xfId="0" applyFont="1" applyFill="1" applyAlignment="1" applyProtection="1">
      <alignment horizontal="left" vertical="center"/>
    </xf>
    <xf numFmtId="0" fontId="5" fillId="0" borderId="0" xfId="0" applyFont="1" applyFill="1" applyAlignment="1" applyProtection="1">
      <alignment horizontal="left" vertical="center"/>
    </xf>
    <xf numFmtId="49" fontId="5" fillId="2" borderId="4" xfId="0" applyNumberFormat="1" applyFont="1" applyFill="1" applyBorder="1" applyAlignment="1" applyProtection="1">
      <alignment horizontal="left" vertical="center" wrapText="1"/>
    </xf>
    <xf numFmtId="3" fontId="5" fillId="0" borderId="12" xfId="0" applyNumberFormat="1" applyFont="1" applyFill="1" applyBorder="1" applyAlignment="1" applyProtection="1">
      <alignment horizontal="right" vertical="center"/>
    </xf>
    <xf numFmtId="3" fontId="5" fillId="0" borderId="8" xfId="0" applyNumberFormat="1" applyFont="1" applyFill="1" applyBorder="1" applyAlignment="1" applyProtection="1">
      <alignment horizontal="right" vertical="center"/>
    </xf>
    <xf numFmtId="179" fontId="5" fillId="0" borderId="7" xfId="0" applyNumberFormat="1" applyFont="1" applyFill="1" applyBorder="1" applyAlignment="1" applyProtection="1">
      <alignment horizontal="right" vertical="center"/>
    </xf>
    <xf numFmtId="3" fontId="5" fillId="0" borderId="9" xfId="0" applyNumberFormat="1" applyFont="1" applyFill="1" applyBorder="1" applyAlignment="1" applyProtection="1">
      <alignment horizontal="right" vertical="center"/>
    </xf>
    <xf numFmtId="3" fontId="5" fillId="0" borderId="13" xfId="0" applyNumberFormat="1" applyFont="1" applyFill="1" applyBorder="1" applyAlignment="1" applyProtection="1">
      <alignment horizontal="right" vertical="center"/>
    </xf>
    <xf numFmtId="3" fontId="5" fillId="2" borderId="14" xfId="0" applyNumberFormat="1" applyFont="1" applyFill="1" applyBorder="1" applyAlignment="1" applyProtection="1">
      <alignment horizontal="right" vertical="center"/>
    </xf>
    <xf numFmtId="0" fontId="5" fillId="0" borderId="7" xfId="0" applyFont="1" applyFill="1" applyBorder="1" applyAlignment="1" applyProtection="1">
      <alignment vertical="center"/>
    </xf>
    <xf numFmtId="49" fontId="5" fillId="2" borderId="4" xfId="0" applyNumberFormat="1" applyFont="1" applyFill="1" applyBorder="1" applyAlignment="1" applyProtection="1">
      <alignment horizontal="center" vertical="center" wrapText="1"/>
    </xf>
    <xf numFmtId="0" fontId="10" fillId="2" borderId="0" xfId="0" applyFont="1" applyFill="1" applyAlignment="1" applyProtection="1">
      <alignment vertical="center"/>
    </xf>
    <xf numFmtId="0" fontId="10" fillId="0" borderId="0" xfId="0" applyFont="1" applyFill="1" applyAlignment="1" applyProtection="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12 2" xfId="12"/>
    <cellStyle name="已访问的超链接" xfId="13" builtinId="9"/>
    <cellStyle name="注释" xfId="14" builtinId="10"/>
    <cellStyle name="常规_2007年云南省向人大报送政府收支预算表格式编制过程表 2"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 10 2" xfId="50"/>
    <cellStyle name="60% - 强调文字颜色 6" xfId="51" builtinId="52"/>
    <cellStyle name="常规 2 4" xfId="52"/>
    <cellStyle name="常规_2007年云南省向人大报送政府收支预算表格式编制过程表" xfId="53"/>
    <cellStyle name="常规 2" xfId="54"/>
    <cellStyle name="常规 2 12" xfId="55"/>
    <cellStyle name="千位分隔 2 2" xfId="56"/>
    <cellStyle name="常规_2007年云南省向人大报送政府收支预算表格式编制过程表 2 2" xfId="57"/>
  </cellStyles>
  <dxfs count="3">
    <dxf>
      <font>
        <b val="0"/>
        <i val="0"/>
        <color indexed="10"/>
      </font>
    </dxf>
    <dxf>
      <font>
        <b val="0"/>
        <i val="0"/>
      </font>
    </dxf>
    <dxf>
      <font>
        <b val="1"/>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h\Desktop\2022&#24180;&#24635;&#20915;&#31639;\&#32418;&#22612;&#21306;&#26412;&#32423;&#34917;&#21161;&#19979;&#32423;&#25903;&#209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2022年度红塔区本级政府性基金预算支出决算功能分类录入表</v>
          </cell>
        </row>
        <row r="2">
          <cell r="C2" t="str">
            <v>录入09表</v>
          </cell>
        </row>
        <row r="3">
          <cell r="C3" t="str">
            <v>单位:万元</v>
          </cell>
        </row>
        <row r="4">
          <cell r="A4" t="str">
            <v>科目编码</v>
          </cell>
          <cell r="B4" t="str">
            <v>科目名称</v>
          </cell>
          <cell r="C4" t="str">
            <v>决算数</v>
          </cell>
        </row>
        <row r="5">
          <cell r="B5" t="str">
            <v>政府性基金预算支出</v>
          </cell>
          <cell r="C5">
            <v>234341</v>
          </cell>
        </row>
        <row r="6">
          <cell r="A6">
            <v>206</v>
          </cell>
          <cell r="B6" t="str">
            <v>科学技术支出</v>
          </cell>
          <cell r="C6">
            <v>0</v>
          </cell>
        </row>
        <row r="7">
          <cell r="A7">
            <v>20610</v>
          </cell>
          <cell r="B7" t="str">
            <v>  核电站乏燃料处理处置基金支出</v>
          </cell>
          <cell r="C7">
            <v>0</v>
          </cell>
        </row>
        <row r="8">
          <cell r="A8">
            <v>2061001</v>
          </cell>
          <cell r="B8" t="str">
            <v>    乏燃料运输</v>
          </cell>
          <cell r="C8">
            <v>0</v>
          </cell>
        </row>
        <row r="9">
          <cell r="A9">
            <v>2061002</v>
          </cell>
          <cell r="B9" t="str">
            <v>    乏燃料离堆贮存</v>
          </cell>
          <cell r="C9">
            <v>0</v>
          </cell>
        </row>
        <row r="10">
          <cell r="A10">
            <v>2061003</v>
          </cell>
          <cell r="B10" t="str">
            <v>    乏燃料后处理</v>
          </cell>
          <cell r="C10">
            <v>0</v>
          </cell>
        </row>
        <row r="11">
          <cell r="A11">
            <v>2061004</v>
          </cell>
          <cell r="B11" t="str">
            <v>    高放废物的处理处置</v>
          </cell>
          <cell r="C11">
            <v>0</v>
          </cell>
        </row>
        <row r="12">
          <cell r="A12">
            <v>2061005</v>
          </cell>
          <cell r="B12" t="str">
            <v>    乏燃料后处理厂的建设、运行、改造和退役</v>
          </cell>
          <cell r="C12">
            <v>0</v>
          </cell>
        </row>
        <row r="13">
          <cell r="A13">
            <v>2061099</v>
          </cell>
          <cell r="B13" t="str">
            <v>    其他乏燃料处理处置基金支出</v>
          </cell>
          <cell r="C13">
            <v>0</v>
          </cell>
        </row>
        <row r="14">
          <cell r="A14">
            <v>207</v>
          </cell>
          <cell r="B14" t="str">
            <v>文化旅游体育与传媒支出</v>
          </cell>
          <cell r="C14">
            <v>29</v>
          </cell>
        </row>
        <row r="15">
          <cell r="A15">
            <v>20707</v>
          </cell>
          <cell r="B15" t="str">
            <v>  国家电影事业发展专项资金安排的支出</v>
          </cell>
          <cell r="C15">
            <v>29</v>
          </cell>
        </row>
        <row r="16">
          <cell r="A16">
            <v>2070701</v>
          </cell>
          <cell r="B16" t="str">
            <v>    资助国产影片放映</v>
          </cell>
          <cell r="C16">
            <v>0</v>
          </cell>
        </row>
        <row r="17">
          <cell r="A17">
            <v>2070702</v>
          </cell>
          <cell r="B17" t="str">
            <v>    资助影院建设</v>
          </cell>
          <cell r="C17">
            <v>0</v>
          </cell>
        </row>
        <row r="18">
          <cell r="A18">
            <v>2070703</v>
          </cell>
          <cell r="B18" t="str">
            <v>    资助少数民族语电影译制</v>
          </cell>
          <cell r="C18">
            <v>0</v>
          </cell>
        </row>
        <row r="19">
          <cell r="A19">
            <v>2070704</v>
          </cell>
          <cell r="B19" t="str">
            <v>    购买农村电影公益性放映版权服务</v>
          </cell>
          <cell r="C19">
            <v>0</v>
          </cell>
        </row>
        <row r="20">
          <cell r="A20">
            <v>2070799</v>
          </cell>
          <cell r="B20" t="str">
            <v>    其他国家电影事业发展专项资金支出</v>
          </cell>
          <cell r="C20">
            <v>29</v>
          </cell>
        </row>
        <row r="21">
          <cell r="A21">
            <v>20709</v>
          </cell>
          <cell r="B21" t="str">
            <v>  旅游发展基金支出</v>
          </cell>
          <cell r="C21">
            <v>0</v>
          </cell>
        </row>
        <row r="22">
          <cell r="A22">
            <v>2070901</v>
          </cell>
          <cell r="B22" t="str">
            <v>    宣传促销</v>
          </cell>
          <cell r="C22">
            <v>0</v>
          </cell>
        </row>
        <row r="23">
          <cell r="A23">
            <v>2070902</v>
          </cell>
          <cell r="B23" t="str">
            <v>    行业规划</v>
          </cell>
          <cell r="C23">
            <v>0</v>
          </cell>
        </row>
        <row r="24">
          <cell r="A24">
            <v>2070903</v>
          </cell>
          <cell r="B24" t="str">
            <v>    旅游事业补助</v>
          </cell>
          <cell r="C24">
            <v>0</v>
          </cell>
        </row>
        <row r="25">
          <cell r="A25">
            <v>2070904</v>
          </cell>
          <cell r="B25" t="str">
            <v>    地方旅游开发项目补助</v>
          </cell>
          <cell r="C25">
            <v>0</v>
          </cell>
        </row>
        <row r="26">
          <cell r="A26">
            <v>2070999</v>
          </cell>
          <cell r="B26" t="str">
            <v>    其他旅游发展基金支出</v>
          </cell>
          <cell r="C26">
            <v>0</v>
          </cell>
        </row>
        <row r="27">
          <cell r="A27">
            <v>20710</v>
          </cell>
          <cell r="B27" t="str">
            <v>  国家电影事业发展专项资金对应专项债务收入安排的支出</v>
          </cell>
          <cell r="C27">
            <v>0</v>
          </cell>
        </row>
        <row r="28">
          <cell r="A28">
            <v>2071001</v>
          </cell>
          <cell r="B28" t="str">
            <v>    资助城市影院</v>
          </cell>
          <cell r="C28">
            <v>0</v>
          </cell>
        </row>
        <row r="29">
          <cell r="A29">
            <v>2071099</v>
          </cell>
          <cell r="B29" t="str">
            <v>    其他国家电影事业发展专项资金对应专项债务收入支出</v>
          </cell>
          <cell r="C29">
            <v>0</v>
          </cell>
        </row>
        <row r="30">
          <cell r="A30">
            <v>208</v>
          </cell>
          <cell r="B30" t="str">
            <v>社会保障和就业支出</v>
          </cell>
          <cell r="C30">
            <v>501</v>
          </cell>
        </row>
        <row r="31">
          <cell r="A31">
            <v>20822</v>
          </cell>
          <cell r="B31" t="str">
            <v>  大中型水库移民后期扶持基金支出</v>
          </cell>
          <cell r="C31">
            <v>501</v>
          </cell>
        </row>
        <row r="32">
          <cell r="A32">
            <v>2082201</v>
          </cell>
          <cell r="B32" t="str">
            <v>    移民补助</v>
          </cell>
          <cell r="C32">
            <v>501</v>
          </cell>
        </row>
        <row r="33">
          <cell r="A33">
            <v>2082202</v>
          </cell>
          <cell r="B33" t="str">
            <v>    基础设施建设和经济发展</v>
          </cell>
          <cell r="C33">
            <v>0</v>
          </cell>
        </row>
        <row r="34">
          <cell r="A34">
            <v>2082299</v>
          </cell>
          <cell r="B34" t="str">
            <v>    其他大中型水库移民后期扶持基金支出</v>
          </cell>
          <cell r="C34">
            <v>0</v>
          </cell>
        </row>
        <row r="35">
          <cell r="A35">
            <v>20823</v>
          </cell>
          <cell r="B35" t="str">
            <v>  小型水库移民扶助基金安排的支出</v>
          </cell>
          <cell r="C35">
            <v>0</v>
          </cell>
        </row>
        <row r="36">
          <cell r="A36">
            <v>2082301</v>
          </cell>
          <cell r="B36" t="str">
            <v>    移民补助</v>
          </cell>
          <cell r="C36">
            <v>0</v>
          </cell>
        </row>
        <row r="37">
          <cell r="A37">
            <v>2082302</v>
          </cell>
          <cell r="B37" t="str">
            <v>    基础设施建设和经济发展</v>
          </cell>
          <cell r="C37">
            <v>0</v>
          </cell>
        </row>
        <row r="38">
          <cell r="A38">
            <v>2082399</v>
          </cell>
          <cell r="B38" t="str">
            <v>    其他小型水库移民扶助基金支出</v>
          </cell>
          <cell r="C38">
            <v>0</v>
          </cell>
        </row>
        <row r="39">
          <cell r="A39">
            <v>20829</v>
          </cell>
          <cell r="B39" t="str">
            <v>  小型水库移民扶助基金对应专项债务收入安排的支出</v>
          </cell>
          <cell r="C39">
            <v>0</v>
          </cell>
        </row>
        <row r="40">
          <cell r="A40">
            <v>2082901</v>
          </cell>
          <cell r="B40" t="str">
            <v>    基础设施建设和经济发展</v>
          </cell>
          <cell r="C40">
            <v>0</v>
          </cell>
        </row>
        <row r="41">
          <cell r="A41">
            <v>2082999</v>
          </cell>
          <cell r="B41" t="str">
            <v>    其他小型水库移民扶助基金对应专项债务收入安排的支出</v>
          </cell>
          <cell r="C41">
            <v>0</v>
          </cell>
        </row>
        <row r="42">
          <cell r="A42">
            <v>211</v>
          </cell>
          <cell r="B42" t="str">
            <v>节能环保支出</v>
          </cell>
          <cell r="C42">
            <v>0</v>
          </cell>
        </row>
        <row r="43">
          <cell r="A43">
            <v>21160</v>
          </cell>
          <cell r="B43" t="str">
            <v>  可再生能源电价附加收入安排的支出</v>
          </cell>
          <cell r="C43">
            <v>0</v>
          </cell>
        </row>
        <row r="44">
          <cell r="A44">
            <v>2116001</v>
          </cell>
          <cell r="B44" t="str">
            <v>    风力发电补助</v>
          </cell>
          <cell r="C44">
            <v>0</v>
          </cell>
        </row>
        <row r="45">
          <cell r="A45">
            <v>2116002</v>
          </cell>
          <cell r="B45" t="str">
            <v>    太阳能发电补助</v>
          </cell>
          <cell r="C45">
            <v>0</v>
          </cell>
        </row>
        <row r="46">
          <cell r="A46">
            <v>2116003</v>
          </cell>
          <cell r="B46" t="str">
            <v>    生物质能发电补助</v>
          </cell>
          <cell r="C46">
            <v>0</v>
          </cell>
        </row>
        <row r="47">
          <cell r="A47">
            <v>2116099</v>
          </cell>
          <cell r="B47" t="str">
            <v>    其他可再生能源电价附加收入安排的支出</v>
          </cell>
          <cell r="C47">
            <v>0</v>
          </cell>
        </row>
        <row r="48">
          <cell r="A48">
            <v>21161</v>
          </cell>
          <cell r="B48" t="str">
            <v>  废弃电器电子产品处理基金支出</v>
          </cell>
          <cell r="C48">
            <v>0</v>
          </cell>
        </row>
        <row r="49">
          <cell r="A49">
            <v>2116101</v>
          </cell>
          <cell r="B49" t="str">
            <v>    回收处理费用补贴</v>
          </cell>
          <cell r="C49">
            <v>0</v>
          </cell>
        </row>
        <row r="50">
          <cell r="A50">
            <v>2116102</v>
          </cell>
          <cell r="B50" t="str">
            <v>    信息系统建设</v>
          </cell>
          <cell r="C50">
            <v>0</v>
          </cell>
        </row>
        <row r="51">
          <cell r="A51">
            <v>2116103</v>
          </cell>
          <cell r="B51" t="str">
            <v>    基金征管经费</v>
          </cell>
          <cell r="C51">
            <v>0</v>
          </cell>
        </row>
        <row r="52">
          <cell r="A52">
            <v>2116104</v>
          </cell>
          <cell r="B52" t="str">
            <v>    其他废弃电器电子产品处理基金支出</v>
          </cell>
          <cell r="C52">
            <v>0</v>
          </cell>
        </row>
        <row r="53">
          <cell r="A53">
            <v>212</v>
          </cell>
          <cell r="B53" t="str">
            <v>城乡社区支出</v>
          </cell>
          <cell r="C53">
            <v>111784</v>
          </cell>
        </row>
        <row r="54">
          <cell r="A54">
            <v>21208</v>
          </cell>
          <cell r="B54" t="str">
            <v>  国有土地使用权出让收入安排的支出</v>
          </cell>
          <cell r="C54">
            <v>111684</v>
          </cell>
        </row>
        <row r="55">
          <cell r="A55">
            <v>2120801</v>
          </cell>
          <cell r="B55" t="str">
            <v>    征地和拆迁补偿支出</v>
          </cell>
          <cell r="C55">
            <v>77317</v>
          </cell>
        </row>
        <row r="56">
          <cell r="A56">
            <v>2120802</v>
          </cell>
          <cell r="B56" t="str">
            <v>    土地开发支出</v>
          </cell>
          <cell r="C56">
            <v>208</v>
          </cell>
        </row>
        <row r="57">
          <cell r="A57">
            <v>2120803</v>
          </cell>
          <cell r="B57" t="str">
            <v>    城市建设支出</v>
          </cell>
          <cell r="C57">
            <v>0</v>
          </cell>
        </row>
        <row r="58">
          <cell r="A58">
            <v>2120804</v>
          </cell>
          <cell r="B58" t="str">
            <v>    农村基础设施建设支出</v>
          </cell>
          <cell r="C58">
            <v>5900</v>
          </cell>
        </row>
        <row r="59">
          <cell r="A59">
            <v>2120805</v>
          </cell>
          <cell r="B59" t="str">
            <v>    补助被征地农民支出</v>
          </cell>
          <cell r="C59">
            <v>0</v>
          </cell>
        </row>
        <row r="60">
          <cell r="A60">
            <v>2120806</v>
          </cell>
          <cell r="B60" t="str">
            <v>    土地出让业务支出</v>
          </cell>
          <cell r="C60">
            <v>0</v>
          </cell>
        </row>
        <row r="61">
          <cell r="A61">
            <v>2120807</v>
          </cell>
          <cell r="B61" t="str">
            <v>    廉租住房支出</v>
          </cell>
          <cell r="C61">
            <v>0</v>
          </cell>
        </row>
        <row r="62">
          <cell r="A62">
            <v>2120809</v>
          </cell>
          <cell r="B62" t="str">
            <v>    支付破产或改制企业职工安置费</v>
          </cell>
          <cell r="C62">
            <v>0</v>
          </cell>
        </row>
        <row r="63">
          <cell r="A63">
            <v>2120810</v>
          </cell>
          <cell r="B63" t="str">
            <v>    棚户区改造支出</v>
          </cell>
          <cell r="C63">
            <v>0</v>
          </cell>
        </row>
        <row r="64">
          <cell r="A64">
            <v>2120811</v>
          </cell>
          <cell r="B64" t="str">
            <v>    公共租赁住房支出</v>
          </cell>
          <cell r="C64">
            <v>0</v>
          </cell>
        </row>
        <row r="65">
          <cell r="A65">
            <v>2120813</v>
          </cell>
          <cell r="B65" t="str">
            <v>    保障性住房租金补贴</v>
          </cell>
          <cell r="C65">
            <v>0</v>
          </cell>
        </row>
        <row r="66">
          <cell r="A66">
            <v>2120814</v>
          </cell>
          <cell r="B66" t="str">
            <v>    农业生产发展支出</v>
          </cell>
          <cell r="C66">
            <v>1710</v>
          </cell>
        </row>
        <row r="67">
          <cell r="A67">
            <v>2120815</v>
          </cell>
          <cell r="B67" t="str">
            <v>    农村社会事业支出</v>
          </cell>
          <cell r="C67">
            <v>0</v>
          </cell>
        </row>
        <row r="68">
          <cell r="A68">
            <v>2120816</v>
          </cell>
          <cell r="B68" t="str">
            <v>    农业农村生态环境支出</v>
          </cell>
          <cell r="C68">
            <v>2177</v>
          </cell>
        </row>
        <row r="69">
          <cell r="A69">
            <v>2120899</v>
          </cell>
          <cell r="B69" t="str">
            <v>    其他国有土地使用权出让收入安排的支出</v>
          </cell>
          <cell r="C69">
            <v>24372</v>
          </cell>
        </row>
        <row r="70">
          <cell r="A70">
            <v>21210</v>
          </cell>
          <cell r="B70" t="str">
            <v>  国有土地收益基金安排的支出</v>
          </cell>
          <cell r="C70">
            <v>0</v>
          </cell>
        </row>
        <row r="71">
          <cell r="A71">
            <v>2121001</v>
          </cell>
          <cell r="B71" t="str">
            <v>    征地和拆迁补偿支出</v>
          </cell>
          <cell r="C71">
            <v>0</v>
          </cell>
        </row>
        <row r="72">
          <cell r="A72">
            <v>2121002</v>
          </cell>
          <cell r="B72" t="str">
            <v>    土地开发支出</v>
          </cell>
          <cell r="C72">
            <v>0</v>
          </cell>
        </row>
        <row r="73">
          <cell r="A73">
            <v>2121099</v>
          </cell>
          <cell r="B73" t="str">
            <v>    其他国有土地收益基金支出</v>
          </cell>
          <cell r="C73">
            <v>0</v>
          </cell>
        </row>
        <row r="74">
          <cell r="A74">
            <v>21211</v>
          </cell>
          <cell r="B74" t="str">
            <v>  农业土地开发资金安排的支出</v>
          </cell>
          <cell r="C74">
            <v>0</v>
          </cell>
        </row>
        <row r="75">
          <cell r="A75">
            <v>21213</v>
          </cell>
          <cell r="B75" t="str">
            <v>  城市基础设施配套费安排的支出</v>
          </cell>
          <cell r="C75">
            <v>100</v>
          </cell>
        </row>
        <row r="76">
          <cell r="A76">
            <v>2121301</v>
          </cell>
          <cell r="B76" t="str">
            <v>    城市公共设施</v>
          </cell>
          <cell r="C76">
            <v>100</v>
          </cell>
        </row>
        <row r="77">
          <cell r="A77">
            <v>2121302</v>
          </cell>
          <cell r="B77" t="str">
            <v>    城市环境卫生</v>
          </cell>
          <cell r="C77">
            <v>0</v>
          </cell>
        </row>
        <row r="78">
          <cell r="A78">
            <v>2121303</v>
          </cell>
          <cell r="B78" t="str">
            <v>    公有房屋</v>
          </cell>
          <cell r="C78">
            <v>0</v>
          </cell>
        </row>
        <row r="79">
          <cell r="A79">
            <v>2121304</v>
          </cell>
          <cell r="B79" t="str">
            <v>    城市防洪</v>
          </cell>
          <cell r="C79">
            <v>0</v>
          </cell>
        </row>
        <row r="80">
          <cell r="A80">
            <v>2121399</v>
          </cell>
          <cell r="B80" t="str">
            <v>    其他城市基础设施配套费安排的支出</v>
          </cell>
          <cell r="C80">
            <v>0</v>
          </cell>
        </row>
        <row r="81">
          <cell r="A81">
            <v>21214</v>
          </cell>
          <cell r="B81" t="str">
            <v>  污水处理费安排的支出</v>
          </cell>
          <cell r="C81">
            <v>0</v>
          </cell>
        </row>
        <row r="82">
          <cell r="A82">
            <v>2121401</v>
          </cell>
          <cell r="B82" t="str">
            <v>    污水处理设施建设和运营</v>
          </cell>
          <cell r="C82">
            <v>0</v>
          </cell>
        </row>
        <row r="83">
          <cell r="A83">
            <v>2121402</v>
          </cell>
          <cell r="B83" t="str">
            <v>    代征手续费</v>
          </cell>
          <cell r="C83">
            <v>0</v>
          </cell>
        </row>
        <row r="84">
          <cell r="A84">
            <v>2121499</v>
          </cell>
          <cell r="B84" t="str">
            <v>    其他污水处理费安排的支出</v>
          </cell>
          <cell r="C84">
            <v>0</v>
          </cell>
        </row>
        <row r="85">
          <cell r="A85">
            <v>21215</v>
          </cell>
          <cell r="B85" t="str">
            <v>  土地储备专项债券收入安排的支出  </v>
          </cell>
          <cell r="C85">
            <v>0</v>
          </cell>
        </row>
        <row r="86">
          <cell r="A86">
            <v>2121501</v>
          </cell>
          <cell r="B86" t="str">
            <v>    征地和拆迁补偿支出  </v>
          </cell>
          <cell r="C86">
            <v>0</v>
          </cell>
        </row>
        <row r="87">
          <cell r="A87">
            <v>2121502</v>
          </cell>
          <cell r="B87" t="str">
            <v>    土地开发支出  </v>
          </cell>
          <cell r="C87">
            <v>0</v>
          </cell>
        </row>
        <row r="88">
          <cell r="A88">
            <v>2121599</v>
          </cell>
          <cell r="B88" t="str">
            <v>    其他土地储备专项债券收入安排的支出  </v>
          </cell>
          <cell r="C88">
            <v>0</v>
          </cell>
        </row>
        <row r="89">
          <cell r="A89">
            <v>21216</v>
          </cell>
          <cell r="B89" t="str">
            <v>  棚户区改造专项债券收入安排的支出  </v>
          </cell>
          <cell r="C89">
            <v>0</v>
          </cell>
        </row>
        <row r="90">
          <cell r="A90">
            <v>2121601</v>
          </cell>
          <cell r="B90" t="str">
            <v>    征地和拆迁补偿支出  </v>
          </cell>
          <cell r="C90">
            <v>0</v>
          </cell>
        </row>
        <row r="91">
          <cell r="A91">
            <v>2121602</v>
          </cell>
          <cell r="B91" t="str">
            <v>    土地开发支出  </v>
          </cell>
          <cell r="C91">
            <v>0</v>
          </cell>
        </row>
        <row r="92">
          <cell r="A92">
            <v>2121699</v>
          </cell>
          <cell r="B92" t="str">
            <v>    其他棚户区改造专项债券收入安排的支出  </v>
          </cell>
          <cell r="C92">
            <v>0</v>
          </cell>
        </row>
        <row r="93">
          <cell r="A93">
            <v>21217</v>
          </cell>
          <cell r="B93" t="str">
            <v>  城市基础设施配套费对应专项债务收入安排的支出  </v>
          </cell>
          <cell r="C93">
            <v>0</v>
          </cell>
        </row>
        <row r="94">
          <cell r="A94">
            <v>2121701</v>
          </cell>
          <cell r="B94" t="str">
            <v>    城市公共设施  </v>
          </cell>
          <cell r="C94">
            <v>0</v>
          </cell>
        </row>
        <row r="95">
          <cell r="A95">
            <v>2121702</v>
          </cell>
          <cell r="B95" t="str">
            <v>    城市环境卫生  </v>
          </cell>
          <cell r="C95">
            <v>0</v>
          </cell>
        </row>
        <row r="96">
          <cell r="A96">
            <v>2121703</v>
          </cell>
          <cell r="B96" t="str">
            <v>    公有房屋  </v>
          </cell>
          <cell r="C96">
            <v>0</v>
          </cell>
        </row>
        <row r="97">
          <cell r="A97">
            <v>2121704</v>
          </cell>
          <cell r="B97" t="str">
            <v>    城市防洪  </v>
          </cell>
          <cell r="C97">
            <v>0</v>
          </cell>
        </row>
        <row r="98">
          <cell r="A98">
            <v>2121799</v>
          </cell>
          <cell r="B98" t="str">
            <v>    其他城市基础设施配套费对应专项债务收入安排的支出  </v>
          </cell>
          <cell r="C98">
            <v>0</v>
          </cell>
        </row>
        <row r="99">
          <cell r="A99">
            <v>21218</v>
          </cell>
          <cell r="B99" t="str">
            <v>  污水处理费对应专项债务收入安排的支出  </v>
          </cell>
          <cell r="C99">
            <v>0</v>
          </cell>
        </row>
        <row r="100">
          <cell r="A100">
            <v>2121801</v>
          </cell>
          <cell r="B100" t="str">
            <v>    污水处理设施建设和运营  </v>
          </cell>
          <cell r="C100">
            <v>0</v>
          </cell>
        </row>
        <row r="101">
          <cell r="A101">
            <v>2121899</v>
          </cell>
          <cell r="B101" t="str">
            <v>    其他污水处理费对应专项债务收入安排的支出  </v>
          </cell>
          <cell r="C101">
            <v>0</v>
          </cell>
        </row>
        <row r="102">
          <cell r="A102">
            <v>21219</v>
          </cell>
          <cell r="B102" t="str">
            <v>  国有土地使用权出让收入对应专项债务收入安排的支出  </v>
          </cell>
          <cell r="C102">
            <v>0</v>
          </cell>
        </row>
        <row r="103">
          <cell r="A103">
            <v>2121901</v>
          </cell>
          <cell r="B103" t="str">
            <v>    征地和拆迁补偿支出  </v>
          </cell>
          <cell r="C103">
            <v>0</v>
          </cell>
        </row>
        <row r="104">
          <cell r="A104">
            <v>2121902</v>
          </cell>
          <cell r="B104" t="str">
            <v>    土地开发支出  </v>
          </cell>
          <cell r="C104">
            <v>0</v>
          </cell>
        </row>
        <row r="105">
          <cell r="A105">
            <v>2121903</v>
          </cell>
          <cell r="B105" t="str">
            <v>    城市建设支出  </v>
          </cell>
          <cell r="C105">
            <v>0</v>
          </cell>
        </row>
        <row r="106">
          <cell r="A106">
            <v>2121904</v>
          </cell>
          <cell r="B106" t="str">
            <v>    农村基础设施建设支出  </v>
          </cell>
          <cell r="C106">
            <v>0</v>
          </cell>
        </row>
        <row r="107">
          <cell r="A107">
            <v>2121905</v>
          </cell>
          <cell r="B107" t="str">
            <v>    廉租住房支出  </v>
          </cell>
          <cell r="C107">
            <v>0</v>
          </cell>
        </row>
        <row r="108">
          <cell r="A108">
            <v>2121906</v>
          </cell>
          <cell r="B108" t="str">
            <v>    棚户区改造支出  </v>
          </cell>
          <cell r="C108">
            <v>0</v>
          </cell>
        </row>
        <row r="109">
          <cell r="A109">
            <v>2121907</v>
          </cell>
          <cell r="B109" t="str">
            <v>    公共租赁住房支出  </v>
          </cell>
          <cell r="C109">
            <v>0</v>
          </cell>
        </row>
        <row r="110">
          <cell r="A110">
            <v>2121999</v>
          </cell>
          <cell r="B110" t="str">
            <v>    其他国有土地使用权出让收入对应专项债务收入安排的支出  </v>
          </cell>
          <cell r="C110">
            <v>0</v>
          </cell>
        </row>
        <row r="111">
          <cell r="A111">
            <v>213</v>
          </cell>
          <cell r="B111" t="str">
            <v>农林水支出</v>
          </cell>
          <cell r="C111">
            <v>11</v>
          </cell>
        </row>
        <row r="112">
          <cell r="A112">
            <v>21366</v>
          </cell>
          <cell r="B112" t="str">
            <v>  大中型水库库区基金安排的支出</v>
          </cell>
          <cell r="C112">
            <v>11</v>
          </cell>
        </row>
        <row r="113">
          <cell r="A113">
            <v>2136601</v>
          </cell>
          <cell r="B113" t="str">
            <v>    基础设施建设和经济发展</v>
          </cell>
          <cell r="C113">
            <v>0</v>
          </cell>
        </row>
        <row r="114">
          <cell r="A114">
            <v>2136602</v>
          </cell>
          <cell r="B114" t="str">
            <v>    解决移民遗留问题</v>
          </cell>
          <cell r="C114">
            <v>0</v>
          </cell>
        </row>
        <row r="115">
          <cell r="A115">
            <v>2136603</v>
          </cell>
          <cell r="B115" t="str">
            <v>    库区防护工程维护</v>
          </cell>
          <cell r="C115">
            <v>0</v>
          </cell>
        </row>
        <row r="116">
          <cell r="A116">
            <v>2136699</v>
          </cell>
          <cell r="B116" t="str">
            <v>    其他大中型水库库区基金支出</v>
          </cell>
          <cell r="C116">
            <v>11</v>
          </cell>
        </row>
        <row r="117">
          <cell r="A117">
            <v>21367</v>
          </cell>
          <cell r="B117" t="str">
            <v>  三峡水库库区基金支出</v>
          </cell>
          <cell r="C117">
            <v>0</v>
          </cell>
        </row>
        <row r="118">
          <cell r="A118">
            <v>2136701</v>
          </cell>
          <cell r="B118" t="str">
            <v>    基础设施建设和经济发展</v>
          </cell>
          <cell r="C118">
            <v>0</v>
          </cell>
        </row>
        <row r="119">
          <cell r="A119">
            <v>2136702</v>
          </cell>
          <cell r="B119" t="str">
            <v>    解决移民遗留问题</v>
          </cell>
          <cell r="C119">
            <v>0</v>
          </cell>
        </row>
        <row r="120">
          <cell r="A120">
            <v>2136703</v>
          </cell>
          <cell r="B120" t="str">
            <v>    库区维护和管理</v>
          </cell>
          <cell r="C120">
            <v>0</v>
          </cell>
        </row>
        <row r="121">
          <cell r="A121">
            <v>2136799</v>
          </cell>
          <cell r="B121" t="str">
            <v>    其他三峡水库库区基金支出</v>
          </cell>
          <cell r="C121">
            <v>0</v>
          </cell>
        </row>
        <row r="122">
          <cell r="A122">
            <v>21369</v>
          </cell>
          <cell r="B122" t="str">
            <v>  国家重大水利工程建设基金安排的支出</v>
          </cell>
          <cell r="C122">
            <v>0</v>
          </cell>
        </row>
        <row r="123">
          <cell r="A123">
            <v>2136901</v>
          </cell>
          <cell r="B123" t="str">
            <v>    南水北调工程建设</v>
          </cell>
          <cell r="C123">
            <v>0</v>
          </cell>
        </row>
        <row r="124">
          <cell r="A124">
            <v>2136902</v>
          </cell>
          <cell r="B124" t="str">
            <v>    三峡后续工作</v>
          </cell>
          <cell r="C124">
            <v>0</v>
          </cell>
        </row>
        <row r="125">
          <cell r="A125">
            <v>2136903</v>
          </cell>
          <cell r="B125" t="str">
            <v>    地方重大水利工程建设</v>
          </cell>
          <cell r="C125">
            <v>0</v>
          </cell>
        </row>
        <row r="126">
          <cell r="A126">
            <v>2136999</v>
          </cell>
          <cell r="B126" t="str">
            <v>    其他重大水利工程建设基金支出</v>
          </cell>
          <cell r="C126">
            <v>0</v>
          </cell>
        </row>
        <row r="127">
          <cell r="A127">
            <v>21370</v>
          </cell>
          <cell r="B127" t="str">
            <v>  大中型水库库区基金对应专项债务收入安排的支出  </v>
          </cell>
          <cell r="C127">
            <v>0</v>
          </cell>
        </row>
        <row r="128">
          <cell r="A128">
            <v>2137001</v>
          </cell>
          <cell r="B128" t="str">
            <v>    基础设施建设和经济发展  </v>
          </cell>
          <cell r="C128">
            <v>0</v>
          </cell>
        </row>
        <row r="129">
          <cell r="A129">
            <v>2137099</v>
          </cell>
          <cell r="B129" t="str">
            <v>    其他大中型水库库区基金对应专项债务收入支出  </v>
          </cell>
          <cell r="C129">
            <v>0</v>
          </cell>
        </row>
        <row r="130">
          <cell r="A130">
            <v>21371</v>
          </cell>
          <cell r="B130" t="str">
            <v>  国家重大水利工程建设基金对应专项债务收入安排的支出  </v>
          </cell>
          <cell r="C130">
            <v>0</v>
          </cell>
        </row>
        <row r="131">
          <cell r="A131">
            <v>2137101</v>
          </cell>
          <cell r="B131" t="str">
            <v>    南水北调工程建设  </v>
          </cell>
          <cell r="C131">
            <v>0</v>
          </cell>
        </row>
        <row r="132">
          <cell r="A132">
            <v>2137102</v>
          </cell>
          <cell r="B132" t="str">
            <v>    三峡工程后续工作  </v>
          </cell>
          <cell r="C132">
            <v>0</v>
          </cell>
        </row>
        <row r="133">
          <cell r="A133">
            <v>2137103</v>
          </cell>
          <cell r="B133" t="str">
            <v>    地方重大水利工程建设  </v>
          </cell>
          <cell r="C133">
            <v>0</v>
          </cell>
        </row>
        <row r="134">
          <cell r="A134">
            <v>2137199</v>
          </cell>
          <cell r="B134" t="str">
            <v>    其他重大水利工程建设基金对应专项债务收入支出  </v>
          </cell>
          <cell r="C134">
            <v>0</v>
          </cell>
        </row>
        <row r="135">
          <cell r="A135">
            <v>214</v>
          </cell>
          <cell r="B135" t="str">
            <v>交通运输支出</v>
          </cell>
          <cell r="C135">
            <v>0</v>
          </cell>
        </row>
        <row r="136">
          <cell r="A136">
            <v>21460</v>
          </cell>
          <cell r="B136" t="str">
            <v>  海南省高等级公路车辆通行附加费安排的支出</v>
          </cell>
          <cell r="C136">
            <v>0</v>
          </cell>
        </row>
        <row r="137">
          <cell r="A137">
            <v>2146001</v>
          </cell>
          <cell r="B137" t="str">
            <v>    公路建设</v>
          </cell>
          <cell r="C137">
            <v>0</v>
          </cell>
        </row>
        <row r="138">
          <cell r="A138">
            <v>2146002</v>
          </cell>
          <cell r="B138" t="str">
            <v>    公路养护</v>
          </cell>
          <cell r="C138">
            <v>0</v>
          </cell>
        </row>
        <row r="139">
          <cell r="A139">
            <v>2146003</v>
          </cell>
          <cell r="B139" t="str">
            <v>    公路还贷</v>
          </cell>
          <cell r="C139">
            <v>0</v>
          </cell>
        </row>
        <row r="140">
          <cell r="A140">
            <v>2146099</v>
          </cell>
          <cell r="B140" t="str">
            <v>    其他海南省高等级公路车辆通行附加费安排的支出</v>
          </cell>
          <cell r="C140">
            <v>0</v>
          </cell>
        </row>
        <row r="141">
          <cell r="A141">
            <v>21462</v>
          </cell>
          <cell r="B141" t="str">
            <v>  车辆通行费安排的支出</v>
          </cell>
          <cell r="C141">
            <v>0</v>
          </cell>
        </row>
        <row r="142">
          <cell r="A142">
            <v>2146201</v>
          </cell>
          <cell r="B142" t="str">
            <v>    公路还贷</v>
          </cell>
          <cell r="C142">
            <v>0</v>
          </cell>
        </row>
        <row r="143">
          <cell r="A143">
            <v>2146202</v>
          </cell>
          <cell r="B143" t="str">
            <v>    政府还贷公路养护</v>
          </cell>
          <cell r="C143">
            <v>0</v>
          </cell>
        </row>
        <row r="144">
          <cell r="A144">
            <v>2146203</v>
          </cell>
          <cell r="B144" t="str">
            <v>    政府还贷公路管理</v>
          </cell>
          <cell r="C144">
            <v>0</v>
          </cell>
        </row>
        <row r="145">
          <cell r="A145">
            <v>2146299</v>
          </cell>
          <cell r="B145" t="str">
            <v>    其他车辆通行费安排的支出</v>
          </cell>
          <cell r="C145">
            <v>0</v>
          </cell>
        </row>
        <row r="146">
          <cell r="A146">
            <v>21464</v>
          </cell>
          <cell r="B146" t="str">
            <v>  铁路建设基金支出</v>
          </cell>
          <cell r="C146">
            <v>0</v>
          </cell>
        </row>
        <row r="147">
          <cell r="A147">
            <v>2146401</v>
          </cell>
          <cell r="B147" t="str">
            <v>    铁路建设投资</v>
          </cell>
          <cell r="C147">
            <v>0</v>
          </cell>
        </row>
        <row r="148">
          <cell r="A148">
            <v>2146402</v>
          </cell>
          <cell r="B148" t="str">
            <v>    购置铁路机车车辆</v>
          </cell>
          <cell r="C148">
            <v>0</v>
          </cell>
        </row>
        <row r="149">
          <cell r="A149">
            <v>2146403</v>
          </cell>
          <cell r="B149" t="str">
            <v>    铁路还贷</v>
          </cell>
          <cell r="C149">
            <v>0</v>
          </cell>
        </row>
        <row r="150">
          <cell r="A150">
            <v>2146404</v>
          </cell>
          <cell r="B150" t="str">
            <v>    建设项目铺底资金</v>
          </cell>
          <cell r="C150">
            <v>0</v>
          </cell>
        </row>
        <row r="151">
          <cell r="A151">
            <v>2146405</v>
          </cell>
          <cell r="B151" t="str">
            <v>    勘测设计</v>
          </cell>
          <cell r="C151">
            <v>0</v>
          </cell>
        </row>
        <row r="152">
          <cell r="A152">
            <v>2146406</v>
          </cell>
          <cell r="B152" t="str">
            <v>    注册资本金</v>
          </cell>
          <cell r="C152">
            <v>0</v>
          </cell>
        </row>
        <row r="153">
          <cell r="A153">
            <v>2146407</v>
          </cell>
          <cell r="B153" t="str">
            <v>    周转资金</v>
          </cell>
          <cell r="C153">
            <v>0</v>
          </cell>
        </row>
        <row r="154">
          <cell r="A154">
            <v>2146499</v>
          </cell>
          <cell r="B154" t="str">
            <v>    其他铁路建设基金支出</v>
          </cell>
          <cell r="C154">
            <v>0</v>
          </cell>
        </row>
        <row r="155">
          <cell r="A155">
            <v>21468</v>
          </cell>
          <cell r="B155" t="str">
            <v>  船舶油污损害赔偿基金支出</v>
          </cell>
          <cell r="C155">
            <v>0</v>
          </cell>
        </row>
        <row r="156">
          <cell r="A156">
            <v>2146801</v>
          </cell>
          <cell r="B156" t="str">
            <v>    应急处置费用</v>
          </cell>
          <cell r="C156">
            <v>0</v>
          </cell>
        </row>
        <row r="157">
          <cell r="A157">
            <v>2146802</v>
          </cell>
          <cell r="B157" t="str">
            <v>    控制清除污染</v>
          </cell>
          <cell r="C157">
            <v>0</v>
          </cell>
        </row>
        <row r="158">
          <cell r="A158">
            <v>2146803</v>
          </cell>
          <cell r="B158" t="str">
            <v>    损失补偿</v>
          </cell>
          <cell r="C158">
            <v>0</v>
          </cell>
        </row>
        <row r="159">
          <cell r="A159">
            <v>2146804</v>
          </cell>
          <cell r="B159" t="str">
            <v>    生态恢复</v>
          </cell>
          <cell r="C159">
            <v>0</v>
          </cell>
        </row>
        <row r="160">
          <cell r="A160">
            <v>2146805</v>
          </cell>
          <cell r="B160" t="str">
            <v>    监视监测</v>
          </cell>
          <cell r="C160">
            <v>0</v>
          </cell>
        </row>
        <row r="161">
          <cell r="A161">
            <v>2146899</v>
          </cell>
          <cell r="B161" t="str">
            <v>    其他船舶油污损害赔偿基金支出</v>
          </cell>
          <cell r="C161">
            <v>0</v>
          </cell>
        </row>
        <row r="162">
          <cell r="A162">
            <v>21469</v>
          </cell>
          <cell r="B162" t="str">
            <v>  民航发展基金支出</v>
          </cell>
          <cell r="C162">
            <v>0</v>
          </cell>
        </row>
        <row r="163">
          <cell r="A163">
            <v>2146901</v>
          </cell>
          <cell r="B163" t="str">
            <v>    民航机场建设</v>
          </cell>
          <cell r="C163">
            <v>0</v>
          </cell>
        </row>
        <row r="164">
          <cell r="A164">
            <v>2146902</v>
          </cell>
          <cell r="B164" t="str">
            <v>    空管系统建设</v>
          </cell>
          <cell r="C164">
            <v>0</v>
          </cell>
        </row>
        <row r="165">
          <cell r="A165">
            <v>2146903</v>
          </cell>
          <cell r="B165" t="str">
            <v>    民航安全</v>
          </cell>
          <cell r="C165">
            <v>0</v>
          </cell>
        </row>
        <row r="166">
          <cell r="A166">
            <v>2146904</v>
          </cell>
          <cell r="B166" t="str">
            <v>    航线和机场补贴</v>
          </cell>
          <cell r="C166">
            <v>0</v>
          </cell>
        </row>
        <row r="167">
          <cell r="A167">
            <v>2146906</v>
          </cell>
          <cell r="B167" t="str">
            <v>    民航节能减排</v>
          </cell>
          <cell r="C167">
            <v>0</v>
          </cell>
        </row>
        <row r="168">
          <cell r="A168">
            <v>2146907</v>
          </cell>
          <cell r="B168" t="str">
            <v>    通用航空发展</v>
          </cell>
          <cell r="C168">
            <v>0</v>
          </cell>
        </row>
        <row r="169">
          <cell r="A169">
            <v>2146908</v>
          </cell>
          <cell r="B169" t="str">
            <v>    征管经费</v>
          </cell>
          <cell r="C169">
            <v>0</v>
          </cell>
        </row>
        <row r="170">
          <cell r="A170">
            <v>2146999</v>
          </cell>
          <cell r="B170" t="str">
            <v>    其他民航发展基金支出</v>
          </cell>
          <cell r="C170">
            <v>0</v>
          </cell>
        </row>
        <row r="171">
          <cell r="A171">
            <v>21470</v>
          </cell>
          <cell r="B171" t="str">
            <v>  海南省高等级公路车辆通行附加费对应专项债务收入安排的支出  </v>
          </cell>
          <cell r="C171">
            <v>0</v>
          </cell>
        </row>
        <row r="172">
          <cell r="A172">
            <v>2147001</v>
          </cell>
          <cell r="B172" t="str">
            <v>    公路建设  </v>
          </cell>
          <cell r="C172">
            <v>0</v>
          </cell>
        </row>
        <row r="173">
          <cell r="A173">
            <v>2147099</v>
          </cell>
          <cell r="B173" t="str">
            <v>    其他海南省高等级公路车辆通行附加费对应专项债务收入安排的支出  </v>
          </cell>
          <cell r="C173">
            <v>0</v>
          </cell>
        </row>
        <row r="174">
          <cell r="A174">
            <v>21471</v>
          </cell>
          <cell r="B174" t="str">
            <v>  政府收费公路专项债券收入安排的支出  </v>
          </cell>
          <cell r="C174">
            <v>0</v>
          </cell>
        </row>
        <row r="175">
          <cell r="A175">
            <v>2147101</v>
          </cell>
          <cell r="B175" t="str">
            <v>    公路建设  </v>
          </cell>
          <cell r="C175">
            <v>0</v>
          </cell>
        </row>
        <row r="176">
          <cell r="A176">
            <v>2147199</v>
          </cell>
          <cell r="B176" t="str">
            <v>    其他政府收费公路专项债券收入安排的支出  </v>
          </cell>
          <cell r="C176">
            <v>0</v>
          </cell>
        </row>
        <row r="177">
          <cell r="A177">
            <v>21472</v>
          </cell>
          <cell r="B177" t="str">
            <v>  车辆通行费对应专项债务收入安排的支出  </v>
          </cell>
          <cell r="C177">
            <v>0</v>
          </cell>
        </row>
        <row r="178">
          <cell r="A178">
            <v>215</v>
          </cell>
          <cell r="B178" t="str">
            <v>资源勘探工业信息等支出</v>
          </cell>
          <cell r="C178">
            <v>0</v>
          </cell>
        </row>
        <row r="179">
          <cell r="A179">
            <v>21562</v>
          </cell>
          <cell r="B179" t="str">
            <v>  农网还贷资金支出</v>
          </cell>
          <cell r="C179">
            <v>0</v>
          </cell>
        </row>
        <row r="180">
          <cell r="A180">
            <v>2156201</v>
          </cell>
          <cell r="B180" t="str">
            <v>    中央农网还贷资金支出</v>
          </cell>
          <cell r="C180">
            <v>0</v>
          </cell>
        </row>
        <row r="181">
          <cell r="A181">
            <v>2156202</v>
          </cell>
          <cell r="B181" t="str">
            <v>    地方农网还贷资金支出</v>
          </cell>
          <cell r="C181">
            <v>0</v>
          </cell>
        </row>
        <row r="182">
          <cell r="A182">
            <v>2156299</v>
          </cell>
          <cell r="B182" t="str">
            <v>    其他农网还贷资金支出</v>
          </cell>
          <cell r="C182">
            <v>0</v>
          </cell>
        </row>
        <row r="183">
          <cell r="A183">
            <v>217</v>
          </cell>
          <cell r="B183" t="str">
            <v>金融支出</v>
          </cell>
          <cell r="C183">
            <v>0</v>
          </cell>
        </row>
        <row r="184">
          <cell r="A184">
            <v>21704</v>
          </cell>
          <cell r="B184" t="str">
            <v>  金融调控支出</v>
          </cell>
          <cell r="C184">
            <v>0</v>
          </cell>
        </row>
        <row r="185">
          <cell r="A185">
            <v>2170402</v>
          </cell>
          <cell r="B185" t="str">
            <v>    中央特别国债经营基金支出</v>
          </cell>
          <cell r="C185">
            <v>0</v>
          </cell>
        </row>
        <row r="186">
          <cell r="A186">
            <v>2170403</v>
          </cell>
          <cell r="B186" t="str">
            <v>    中央特别国债经营基金财务支出</v>
          </cell>
          <cell r="C186">
            <v>0</v>
          </cell>
        </row>
        <row r="187">
          <cell r="A187">
            <v>229</v>
          </cell>
          <cell r="B187" t="str">
            <v>其他支出</v>
          </cell>
          <cell r="C187">
            <v>114744</v>
          </cell>
        </row>
        <row r="188">
          <cell r="A188">
            <v>22904</v>
          </cell>
          <cell r="B188" t="str">
            <v>  其他政府性基金及对应专项债务收入安排的支出</v>
          </cell>
          <cell r="C188">
            <v>114500</v>
          </cell>
        </row>
        <row r="189">
          <cell r="A189">
            <v>2290401</v>
          </cell>
          <cell r="B189" t="str">
            <v>    其他政府性基金安排的支出  </v>
          </cell>
          <cell r="C189">
            <v>0</v>
          </cell>
        </row>
        <row r="190">
          <cell r="A190">
            <v>2290402</v>
          </cell>
          <cell r="B190" t="str">
            <v>    其他地方自行试点项目收益专项债券收入安排的支出  </v>
          </cell>
          <cell r="C190">
            <v>114500</v>
          </cell>
        </row>
        <row r="191">
          <cell r="A191">
            <v>2290403</v>
          </cell>
          <cell r="B191" t="str">
            <v>    其他政府性基金债务收入安排的支出  </v>
          </cell>
          <cell r="C191">
            <v>0</v>
          </cell>
        </row>
        <row r="192">
          <cell r="A192">
            <v>22908</v>
          </cell>
          <cell r="B192" t="str">
            <v>  彩票发行销售机构业务费安排的支出</v>
          </cell>
          <cell r="C192">
            <v>0</v>
          </cell>
        </row>
        <row r="193">
          <cell r="A193">
            <v>2290802</v>
          </cell>
          <cell r="B193" t="str">
            <v>    福利彩票发行机构的业务费支出</v>
          </cell>
          <cell r="C193">
            <v>0</v>
          </cell>
        </row>
        <row r="194">
          <cell r="A194">
            <v>2290803</v>
          </cell>
          <cell r="B194" t="str">
            <v>    体育彩票发行机构的业务费支出</v>
          </cell>
          <cell r="C194">
            <v>0</v>
          </cell>
        </row>
        <row r="195">
          <cell r="A195">
            <v>2290804</v>
          </cell>
          <cell r="B195" t="str">
            <v>    福利彩票销售机构的业务费支出</v>
          </cell>
          <cell r="C195">
            <v>0</v>
          </cell>
        </row>
        <row r="196">
          <cell r="A196">
            <v>2290805</v>
          </cell>
          <cell r="B196" t="str">
            <v>    体育彩票销售机构的业务费支出</v>
          </cell>
          <cell r="C196">
            <v>0</v>
          </cell>
        </row>
        <row r="197">
          <cell r="A197">
            <v>2290806</v>
          </cell>
          <cell r="B197" t="str">
            <v>    彩票兑奖周转金支出</v>
          </cell>
          <cell r="C197">
            <v>0</v>
          </cell>
        </row>
        <row r="198">
          <cell r="A198">
            <v>2290807</v>
          </cell>
          <cell r="B198" t="str">
            <v>    彩票发行销售风险基金支出</v>
          </cell>
          <cell r="C198">
            <v>0</v>
          </cell>
        </row>
        <row r="199">
          <cell r="A199">
            <v>2290808</v>
          </cell>
          <cell r="B199" t="str">
            <v>    彩票市场调控资金支出</v>
          </cell>
          <cell r="C199">
            <v>0</v>
          </cell>
        </row>
        <row r="200">
          <cell r="A200">
            <v>2290899</v>
          </cell>
          <cell r="B200" t="str">
            <v>    其他彩票发行销售机构业务费安排的支出</v>
          </cell>
          <cell r="C200">
            <v>0</v>
          </cell>
        </row>
        <row r="201">
          <cell r="A201">
            <v>22909</v>
          </cell>
          <cell r="B201" t="str">
            <v>  抗疫特别国债财务基金支出</v>
          </cell>
          <cell r="C201">
            <v>0</v>
          </cell>
        </row>
        <row r="202">
          <cell r="A202">
            <v>22960</v>
          </cell>
          <cell r="B202" t="str">
            <v>  彩票公益金安排的支出</v>
          </cell>
          <cell r="C202">
            <v>244</v>
          </cell>
        </row>
        <row r="203">
          <cell r="A203">
            <v>2296001</v>
          </cell>
          <cell r="B203" t="str">
            <v>    用于补充全国社会保障基金的彩票公益金支出</v>
          </cell>
          <cell r="C203">
            <v>0</v>
          </cell>
        </row>
        <row r="204">
          <cell r="A204">
            <v>2296002</v>
          </cell>
          <cell r="B204" t="str">
            <v>    用于社会福利的彩票公益金支出</v>
          </cell>
          <cell r="C204">
            <v>0</v>
          </cell>
        </row>
        <row r="205">
          <cell r="A205">
            <v>2296003</v>
          </cell>
          <cell r="B205" t="str">
            <v>    用于体育事业的彩票公益金支出</v>
          </cell>
          <cell r="C205">
            <v>188</v>
          </cell>
        </row>
        <row r="206">
          <cell r="A206">
            <v>2296004</v>
          </cell>
          <cell r="B206" t="str">
            <v>    用于教育事业的彩票公益金支出</v>
          </cell>
          <cell r="C206">
            <v>0</v>
          </cell>
        </row>
        <row r="207">
          <cell r="A207">
            <v>2296005</v>
          </cell>
          <cell r="B207" t="str">
            <v>    用于红十字事业的彩票公益金支出</v>
          </cell>
          <cell r="C207">
            <v>0</v>
          </cell>
        </row>
        <row r="208">
          <cell r="A208">
            <v>2296006</v>
          </cell>
          <cell r="B208" t="str">
            <v>    用于残疾人事业的彩票公益金支出</v>
          </cell>
          <cell r="C208">
            <v>48</v>
          </cell>
        </row>
        <row r="209">
          <cell r="A209">
            <v>2296010</v>
          </cell>
          <cell r="B209" t="str">
            <v>    用于文化事业的彩票公益金支出</v>
          </cell>
          <cell r="C209">
            <v>0</v>
          </cell>
        </row>
        <row r="210">
          <cell r="A210">
            <v>2296011</v>
          </cell>
          <cell r="B210" t="str">
            <v>    用于巩固脱贫衔接乡村振兴的彩票公益金支出</v>
          </cell>
          <cell r="C210">
            <v>0</v>
          </cell>
        </row>
        <row r="211">
          <cell r="A211">
            <v>2296012</v>
          </cell>
          <cell r="B211" t="str">
            <v>    用于法律援助的彩票公益金支出</v>
          </cell>
          <cell r="C211">
            <v>0</v>
          </cell>
        </row>
        <row r="212">
          <cell r="A212">
            <v>2296013</v>
          </cell>
          <cell r="B212" t="str">
            <v>    用于城乡医疗救助的彩票公益金支出</v>
          </cell>
          <cell r="C212">
            <v>0</v>
          </cell>
        </row>
        <row r="213">
          <cell r="A213">
            <v>2296099</v>
          </cell>
          <cell r="B213" t="str">
            <v>    用于其他社会公益事业的彩票公益金支出</v>
          </cell>
          <cell r="C213">
            <v>8</v>
          </cell>
        </row>
        <row r="214">
          <cell r="A214">
            <v>232</v>
          </cell>
          <cell r="B214" t="str">
            <v>债务付息支出</v>
          </cell>
          <cell r="C214">
            <v>7119</v>
          </cell>
        </row>
        <row r="215">
          <cell r="A215">
            <v>23204</v>
          </cell>
          <cell r="B215" t="str">
            <v>  地方政府专项债务付息支出</v>
          </cell>
          <cell r="C215">
            <v>7119</v>
          </cell>
        </row>
        <row r="216">
          <cell r="A216">
            <v>2320401</v>
          </cell>
          <cell r="B216" t="str">
            <v>    海南省高等级公路车辆通行附加费债务付息支出</v>
          </cell>
          <cell r="C216">
            <v>0</v>
          </cell>
        </row>
        <row r="217">
          <cell r="A217">
            <v>2320405</v>
          </cell>
          <cell r="B217" t="str">
            <v>    国家电影事业发展专项资金债务付息支出</v>
          </cell>
          <cell r="C217">
            <v>0</v>
          </cell>
        </row>
        <row r="218">
          <cell r="A218">
            <v>2320411</v>
          </cell>
          <cell r="B218" t="str">
            <v>    国有土地使用权出让金债务付息支出</v>
          </cell>
          <cell r="C218">
            <v>2284</v>
          </cell>
        </row>
        <row r="219">
          <cell r="A219">
            <v>2320413</v>
          </cell>
          <cell r="B219" t="str">
            <v>    农业土地开发资金债务付息支出</v>
          </cell>
          <cell r="C219">
            <v>0</v>
          </cell>
        </row>
        <row r="220">
          <cell r="A220">
            <v>2320414</v>
          </cell>
          <cell r="B220" t="str">
            <v>    大中型水库库区基金债务付息支出</v>
          </cell>
          <cell r="C220">
            <v>0</v>
          </cell>
        </row>
        <row r="221">
          <cell r="A221">
            <v>2320416</v>
          </cell>
          <cell r="B221" t="str">
            <v>    城市基础设施配套费债务付息支出</v>
          </cell>
          <cell r="C221">
            <v>0</v>
          </cell>
        </row>
        <row r="222">
          <cell r="A222">
            <v>2320417</v>
          </cell>
          <cell r="B222" t="str">
            <v>    小型水库移民扶助基金债务付息支出</v>
          </cell>
          <cell r="C222">
            <v>0</v>
          </cell>
        </row>
        <row r="223">
          <cell r="A223">
            <v>2320418</v>
          </cell>
          <cell r="B223" t="str">
            <v>    国家重大水利工程建设基金债务付息支出</v>
          </cell>
          <cell r="C223">
            <v>0</v>
          </cell>
        </row>
        <row r="224">
          <cell r="A224">
            <v>2320419</v>
          </cell>
          <cell r="B224" t="str">
            <v>    车辆通行费债务付息支出</v>
          </cell>
          <cell r="C224">
            <v>0</v>
          </cell>
        </row>
        <row r="225">
          <cell r="A225">
            <v>2320420</v>
          </cell>
          <cell r="B225" t="str">
            <v>    污水处理费债务付息支出</v>
          </cell>
          <cell r="C225">
            <v>0</v>
          </cell>
        </row>
        <row r="226">
          <cell r="A226">
            <v>2320431</v>
          </cell>
          <cell r="B226" t="str">
            <v>    土地储备专项债券付息支出</v>
          </cell>
          <cell r="C226">
            <v>0</v>
          </cell>
        </row>
        <row r="227">
          <cell r="A227">
            <v>2320432</v>
          </cell>
          <cell r="B227" t="str">
            <v>    政府收费公路专项债券付息支出</v>
          </cell>
          <cell r="C227">
            <v>0</v>
          </cell>
        </row>
        <row r="228">
          <cell r="A228">
            <v>2320433</v>
          </cell>
          <cell r="B228" t="str">
            <v>    棚户区改造专项债券付息支出</v>
          </cell>
          <cell r="C228">
            <v>0</v>
          </cell>
        </row>
        <row r="229">
          <cell r="A229">
            <v>2320498</v>
          </cell>
          <cell r="B229" t="str">
            <v>    其他地方自行试点项目收益专项债券付息支出</v>
          </cell>
          <cell r="C229">
            <v>4835</v>
          </cell>
        </row>
        <row r="230">
          <cell r="A230">
            <v>2320499</v>
          </cell>
          <cell r="B230" t="str">
            <v>    其他政府性基金债务付息支出</v>
          </cell>
          <cell r="C230">
            <v>0</v>
          </cell>
        </row>
        <row r="231">
          <cell r="A231">
            <v>233</v>
          </cell>
          <cell r="B231" t="str">
            <v>债务发行费用支出</v>
          </cell>
          <cell r="C231">
            <v>153</v>
          </cell>
        </row>
        <row r="232">
          <cell r="A232">
            <v>23304</v>
          </cell>
          <cell r="B232" t="str">
            <v>  地方政府专项债务发行费用支出</v>
          </cell>
          <cell r="C232">
            <v>153</v>
          </cell>
        </row>
        <row r="233">
          <cell r="A233">
            <v>2330401</v>
          </cell>
          <cell r="B233" t="str">
            <v>    海南省高等级公路车辆通行附加费债务发行费用支出</v>
          </cell>
          <cell r="C233">
            <v>0</v>
          </cell>
        </row>
        <row r="234">
          <cell r="A234">
            <v>2330405</v>
          </cell>
          <cell r="B234" t="str">
            <v>    国家电影事业发展专项资金债务发行费用支出</v>
          </cell>
          <cell r="C234">
            <v>0</v>
          </cell>
        </row>
        <row r="235">
          <cell r="A235">
            <v>2330411</v>
          </cell>
          <cell r="B235" t="str">
            <v>    国有土地使用权出让金债务发行费用支出</v>
          </cell>
          <cell r="C235">
            <v>1</v>
          </cell>
        </row>
        <row r="236">
          <cell r="A236">
            <v>2330413</v>
          </cell>
          <cell r="B236" t="str">
            <v>    农业土地开发资金债务发行费用支出</v>
          </cell>
          <cell r="C236">
            <v>0</v>
          </cell>
        </row>
        <row r="237">
          <cell r="A237">
            <v>2330414</v>
          </cell>
          <cell r="B237" t="str">
            <v>    大中型水库库区基金债务发行费用支出</v>
          </cell>
          <cell r="C237">
            <v>0</v>
          </cell>
        </row>
        <row r="238">
          <cell r="A238">
            <v>2330416</v>
          </cell>
          <cell r="B238" t="str">
            <v>    城市基础设施配套费债务发行费用支出</v>
          </cell>
          <cell r="C238">
            <v>0</v>
          </cell>
        </row>
        <row r="239">
          <cell r="A239">
            <v>2330417</v>
          </cell>
          <cell r="B239" t="str">
            <v>    小型水库移民扶助基金债务发行费用支出</v>
          </cell>
          <cell r="C239">
            <v>0</v>
          </cell>
        </row>
        <row r="240">
          <cell r="A240">
            <v>2330418</v>
          </cell>
          <cell r="B240" t="str">
            <v>    国家重大水利工程建设基金债务发行费用支出</v>
          </cell>
          <cell r="C240">
            <v>0</v>
          </cell>
        </row>
        <row r="241">
          <cell r="A241">
            <v>2330419</v>
          </cell>
          <cell r="B241" t="str">
            <v>    车辆通行费债务发行费用支出</v>
          </cell>
          <cell r="C241">
            <v>0</v>
          </cell>
        </row>
        <row r="242">
          <cell r="A242">
            <v>2330420</v>
          </cell>
          <cell r="B242" t="str">
            <v>    污水处理费债务发行费用支出</v>
          </cell>
          <cell r="C242">
            <v>0</v>
          </cell>
        </row>
        <row r="243">
          <cell r="A243">
            <v>2330431</v>
          </cell>
          <cell r="B243" t="str">
            <v>    土地储备专项债券发行费用支出</v>
          </cell>
          <cell r="C243">
            <v>0</v>
          </cell>
        </row>
        <row r="244">
          <cell r="A244">
            <v>2330432</v>
          </cell>
          <cell r="B244" t="str">
            <v>    政府收费公路专项债券发行费用支出</v>
          </cell>
          <cell r="C244">
            <v>0</v>
          </cell>
        </row>
        <row r="245">
          <cell r="A245">
            <v>2330433</v>
          </cell>
          <cell r="B245" t="str">
            <v>    棚户区改造专项债券发行费用支出</v>
          </cell>
          <cell r="C245">
            <v>0</v>
          </cell>
        </row>
        <row r="246">
          <cell r="A246">
            <v>2330498</v>
          </cell>
          <cell r="B246" t="str">
            <v>    其他地方自行试点项目收益专项债券发行费用支出</v>
          </cell>
          <cell r="C246">
            <v>152</v>
          </cell>
        </row>
        <row r="247">
          <cell r="A247">
            <v>2330499</v>
          </cell>
          <cell r="B247" t="str">
            <v>    其他政府性基金债务发行费用支出</v>
          </cell>
          <cell r="C247">
            <v>0</v>
          </cell>
        </row>
        <row r="248">
          <cell r="A248">
            <v>234</v>
          </cell>
          <cell r="B248" t="str">
            <v>抗疫特别国债安排的支出</v>
          </cell>
          <cell r="C248">
            <v>0</v>
          </cell>
        </row>
        <row r="249">
          <cell r="A249">
            <v>23401</v>
          </cell>
          <cell r="B249" t="str">
            <v>  基础设施建设</v>
          </cell>
          <cell r="C249">
            <v>0</v>
          </cell>
        </row>
        <row r="250">
          <cell r="A250">
            <v>2340101</v>
          </cell>
          <cell r="B250" t="str">
            <v>    公共卫生体系建设</v>
          </cell>
          <cell r="C250">
            <v>0</v>
          </cell>
        </row>
        <row r="251">
          <cell r="A251">
            <v>2340102</v>
          </cell>
          <cell r="B251" t="str">
            <v>    重大疫情防控救治体系建设</v>
          </cell>
          <cell r="C251">
            <v>0</v>
          </cell>
        </row>
        <row r="252">
          <cell r="A252">
            <v>2340103</v>
          </cell>
          <cell r="B252" t="str">
            <v>    粮食安全</v>
          </cell>
          <cell r="C252">
            <v>0</v>
          </cell>
        </row>
        <row r="253">
          <cell r="A253">
            <v>2340104</v>
          </cell>
          <cell r="B253" t="str">
            <v>    能源安全</v>
          </cell>
          <cell r="C253">
            <v>0</v>
          </cell>
        </row>
        <row r="254">
          <cell r="A254">
            <v>2340105</v>
          </cell>
          <cell r="B254" t="str">
            <v>    应急物资保障</v>
          </cell>
          <cell r="C254">
            <v>0</v>
          </cell>
        </row>
        <row r="255">
          <cell r="A255">
            <v>2340106</v>
          </cell>
          <cell r="B255" t="str">
            <v>    产业链改造升级</v>
          </cell>
          <cell r="C255">
            <v>0</v>
          </cell>
        </row>
        <row r="256">
          <cell r="A256">
            <v>2340107</v>
          </cell>
          <cell r="B256" t="str">
            <v>    城镇老旧小区改造</v>
          </cell>
          <cell r="C256">
            <v>0</v>
          </cell>
        </row>
        <row r="257">
          <cell r="A257">
            <v>2340108</v>
          </cell>
          <cell r="B257" t="str">
            <v>    生态环境治理</v>
          </cell>
          <cell r="C257">
            <v>0</v>
          </cell>
        </row>
        <row r="258">
          <cell r="A258">
            <v>2340109</v>
          </cell>
          <cell r="B258" t="str">
            <v>    交通基础设施建设</v>
          </cell>
          <cell r="C258">
            <v>0</v>
          </cell>
        </row>
        <row r="259">
          <cell r="A259">
            <v>2340110</v>
          </cell>
          <cell r="B259" t="str">
            <v>    市政设施建设</v>
          </cell>
          <cell r="C259">
            <v>0</v>
          </cell>
        </row>
        <row r="260">
          <cell r="A260">
            <v>2340111</v>
          </cell>
          <cell r="B260" t="str">
            <v>    重大区域规划基础设施建设</v>
          </cell>
          <cell r="C260">
            <v>0</v>
          </cell>
        </row>
        <row r="261">
          <cell r="A261">
            <v>2340199</v>
          </cell>
          <cell r="B261" t="str">
            <v>    其他基础设施建设</v>
          </cell>
          <cell r="C261">
            <v>0</v>
          </cell>
        </row>
        <row r="262">
          <cell r="A262">
            <v>23402</v>
          </cell>
          <cell r="B262" t="str">
            <v>  抗疫相关支出</v>
          </cell>
          <cell r="C262">
            <v>0</v>
          </cell>
        </row>
        <row r="263">
          <cell r="A263">
            <v>2340201</v>
          </cell>
          <cell r="B263" t="str">
            <v>    减免房租补贴</v>
          </cell>
          <cell r="C263">
            <v>0</v>
          </cell>
        </row>
        <row r="264">
          <cell r="A264">
            <v>2340202</v>
          </cell>
          <cell r="B264" t="str">
            <v>    重点企业贷款贴息</v>
          </cell>
          <cell r="C264">
            <v>0</v>
          </cell>
        </row>
        <row r="265">
          <cell r="A265">
            <v>2340203</v>
          </cell>
          <cell r="B265" t="str">
            <v>    创业担保贷款贴息</v>
          </cell>
          <cell r="C265">
            <v>0</v>
          </cell>
        </row>
        <row r="266">
          <cell r="A266">
            <v>2340204</v>
          </cell>
          <cell r="B266" t="str">
            <v>    援企稳岗补贴</v>
          </cell>
          <cell r="C266">
            <v>0</v>
          </cell>
        </row>
        <row r="267">
          <cell r="A267">
            <v>2340205</v>
          </cell>
          <cell r="B267" t="str">
            <v>    困难群众基本生活补助</v>
          </cell>
          <cell r="C267">
            <v>0</v>
          </cell>
        </row>
        <row r="268">
          <cell r="A268">
            <v>2340299</v>
          </cell>
          <cell r="B268" t="str">
            <v>    其他抗疫相关支出</v>
          </cell>
          <cell r="C268">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0"/>
  <sheetViews>
    <sheetView showGridLines="0" view="pageBreakPreview" zoomScaleNormal="100" workbookViewId="0">
      <selection activeCell="A1" sqref="A1:J1"/>
    </sheetView>
  </sheetViews>
  <sheetFormatPr defaultColWidth="8.75" defaultRowHeight="14.25" customHeight="1"/>
  <cols>
    <col min="1" max="1" width="31.75" style="123" customWidth="1"/>
    <col min="2" max="2" width="15.25" style="2" customWidth="1"/>
    <col min="3" max="6" width="15.25" style="123" customWidth="1"/>
    <col min="7" max="7" width="12.75" style="2" customWidth="1"/>
    <col min="8" max="10" width="12.75" style="123" customWidth="1"/>
    <col min="11" max="32" width="9" style="2" customWidth="1"/>
    <col min="33" max="16384" width="8.75" style="2" customWidth="1"/>
  </cols>
  <sheetData>
    <row r="1" ht="50.25" customHeight="1" spans="1:10">
      <c r="A1" s="32" t="s">
        <v>0</v>
      </c>
      <c r="B1" s="103"/>
      <c r="C1" s="32"/>
      <c r="D1" s="32"/>
      <c r="E1" s="32"/>
      <c r="F1" s="32"/>
      <c r="G1" s="103"/>
      <c r="H1" s="32"/>
      <c r="I1" s="32"/>
      <c r="J1" s="32"/>
    </row>
    <row r="2" ht="20.25" customHeight="1" spans="1:10">
      <c r="A2" s="90"/>
      <c r="B2" s="103"/>
      <c r="C2" s="33"/>
      <c r="D2" s="33"/>
      <c r="E2" s="33"/>
      <c r="F2" s="33"/>
      <c r="G2" s="103"/>
      <c r="J2" s="5" t="s">
        <v>1</v>
      </c>
    </row>
    <row r="3" ht="30" customHeight="1" spans="1:10">
      <c r="A3" s="6" t="s">
        <v>2</v>
      </c>
      <c r="B3" s="7" t="s">
        <v>3</v>
      </c>
      <c r="C3" s="7" t="s">
        <v>4</v>
      </c>
      <c r="D3" s="7" t="s">
        <v>5</v>
      </c>
      <c r="E3" s="7" t="s">
        <v>6</v>
      </c>
      <c r="F3" s="7" t="s">
        <v>7</v>
      </c>
      <c r="G3" s="7" t="s">
        <v>8</v>
      </c>
      <c r="H3" s="7" t="s">
        <v>9</v>
      </c>
      <c r="I3" s="7" t="s">
        <v>10</v>
      </c>
      <c r="J3" s="7" t="s">
        <v>11</v>
      </c>
    </row>
    <row r="4" ht="20.25" customHeight="1" spans="1:10">
      <c r="A4" s="92" t="s">
        <v>12</v>
      </c>
      <c r="B4" s="99">
        <v>0</v>
      </c>
      <c r="C4" s="9">
        <v>167630</v>
      </c>
      <c r="D4" s="9">
        <v>92359</v>
      </c>
      <c r="E4" s="9">
        <v>171505</v>
      </c>
      <c r="F4" s="9">
        <v>86000</v>
      </c>
      <c r="G4" s="100">
        <f t="shared" ref="G4:G29" si="0">IF(B4&lt;&gt;0,(F4/B4)*100,0)</f>
        <v>0</v>
      </c>
      <c r="H4" s="91">
        <f t="shared" ref="H4:H29" si="1">IF(C4&lt;&gt;0,(F4/C4)*100,0)</f>
        <v>51.3034659667124</v>
      </c>
      <c r="I4" s="91">
        <f t="shared" ref="I4:I29" si="2">IF(D4&lt;&gt;0,(F4/D4)*100,0)</f>
        <v>93.114910295694</v>
      </c>
      <c r="J4" s="91">
        <f t="shared" ref="J4:J29" si="3">IF(E4&lt;&gt;0,(F4/E4)*100,0)</f>
        <v>50.1443106614967</v>
      </c>
    </row>
    <row r="5" ht="20.25" customHeight="1" spans="1:10">
      <c r="A5" s="92" t="s">
        <v>13</v>
      </c>
      <c r="B5" s="99">
        <v>0</v>
      </c>
      <c r="C5" s="9">
        <v>77500</v>
      </c>
      <c r="D5" s="9">
        <v>6397</v>
      </c>
      <c r="E5" s="9">
        <v>77504</v>
      </c>
      <c r="F5" s="9">
        <v>5781</v>
      </c>
      <c r="G5" s="100">
        <f t="shared" si="0"/>
        <v>0</v>
      </c>
      <c r="H5" s="91">
        <f t="shared" si="1"/>
        <v>7.45935483870968</v>
      </c>
      <c r="I5" s="91">
        <f t="shared" si="2"/>
        <v>90.37048616539</v>
      </c>
      <c r="J5" s="91">
        <f t="shared" si="3"/>
        <v>7.45896985962015</v>
      </c>
    </row>
    <row r="6" ht="20.25" customHeight="1" spans="1:10">
      <c r="A6" s="92" t="s">
        <v>14</v>
      </c>
      <c r="B6" s="99">
        <v>0</v>
      </c>
      <c r="C6" s="9">
        <v>6750</v>
      </c>
      <c r="D6" s="9">
        <v>9220</v>
      </c>
      <c r="E6" s="9">
        <v>7680</v>
      </c>
      <c r="F6" s="9">
        <v>9379</v>
      </c>
      <c r="G6" s="100">
        <f t="shared" si="0"/>
        <v>0</v>
      </c>
      <c r="H6" s="91">
        <f t="shared" si="1"/>
        <v>138.948148148148</v>
      </c>
      <c r="I6" s="91">
        <f t="shared" si="2"/>
        <v>101.724511930586</v>
      </c>
      <c r="J6" s="91">
        <f t="shared" si="3"/>
        <v>122.122395833333</v>
      </c>
    </row>
    <row r="7" ht="20.25" customHeight="1" spans="1:10">
      <c r="A7" s="92" t="s">
        <v>15</v>
      </c>
      <c r="B7" s="99">
        <v>0</v>
      </c>
      <c r="C7" s="9">
        <v>0</v>
      </c>
      <c r="D7" s="9">
        <v>0</v>
      </c>
      <c r="E7" s="9">
        <v>0</v>
      </c>
      <c r="F7" s="9">
        <v>0</v>
      </c>
      <c r="G7" s="100">
        <f t="shared" si="0"/>
        <v>0</v>
      </c>
      <c r="H7" s="91">
        <f t="shared" si="1"/>
        <v>0</v>
      </c>
      <c r="I7" s="91">
        <f t="shared" si="2"/>
        <v>0</v>
      </c>
      <c r="J7" s="91">
        <f t="shared" si="3"/>
        <v>0</v>
      </c>
    </row>
    <row r="8" ht="20.25" customHeight="1" spans="1:10">
      <c r="A8" s="92" t="s">
        <v>16</v>
      </c>
      <c r="B8" s="99">
        <v>0</v>
      </c>
      <c r="C8" s="9">
        <v>2100</v>
      </c>
      <c r="D8" s="9">
        <v>2382</v>
      </c>
      <c r="E8" s="9">
        <v>2104</v>
      </c>
      <c r="F8" s="9">
        <v>3183</v>
      </c>
      <c r="G8" s="100">
        <f t="shared" si="0"/>
        <v>0</v>
      </c>
      <c r="H8" s="91">
        <f t="shared" si="1"/>
        <v>151.571428571429</v>
      </c>
      <c r="I8" s="91">
        <f t="shared" si="2"/>
        <v>133.627204030227</v>
      </c>
      <c r="J8" s="91">
        <f t="shared" si="3"/>
        <v>151.283269961977</v>
      </c>
    </row>
    <row r="9" ht="20.25" customHeight="1" spans="1:10">
      <c r="A9" s="92" t="s">
        <v>17</v>
      </c>
      <c r="B9" s="99">
        <v>0</v>
      </c>
      <c r="C9" s="9">
        <v>2200</v>
      </c>
      <c r="D9" s="9">
        <v>1499</v>
      </c>
      <c r="E9" s="9">
        <v>2197</v>
      </c>
      <c r="F9" s="9">
        <v>1442</v>
      </c>
      <c r="G9" s="100">
        <f t="shared" si="0"/>
        <v>0</v>
      </c>
      <c r="H9" s="91">
        <f t="shared" si="1"/>
        <v>65.5454545454545</v>
      </c>
      <c r="I9" s="91">
        <f t="shared" si="2"/>
        <v>96.1974649766511</v>
      </c>
      <c r="J9" s="91">
        <f t="shared" si="3"/>
        <v>65.6349567592171</v>
      </c>
    </row>
    <row r="10" ht="20.25" customHeight="1" spans="1:10">
      <c r="A10" s="92" t="s">
        <v>18</v>
      </c>
      <c r="B10" s="99">
        <v>0</v>
      </c>
      <c r="C10" s="9">
        <v>10200</v>
      </c>
      <c r="D10" s="9">
        <v>7000</v>
      </c>
      <c r="E10" s="9">
        <v>10280</v>
      </c>
      <c r="F10" s="9">
        <v>6290</v>
      </c>
      <c r="G10" s="100">
        <f t="shared" si="0"/>
        <v>0</v>
      </c>
      <c r="H10" s="91">
        <f t="shared" si="1"/>
        <v>61.6666666666667</v>
      </c>
      <c r="I10" s="91">
        <f t="shared" si="2"/>
        <v>89.8571428571429</v>
      </c>
      <c r="J10" s="91">
        <f t="shared" si="3"/>
        <v>61.1867704280156</v>
      </c>
    </row>
    <row r="11" ht="20.25" customHeight="1" spans="1:10">
      <c r="A11" s="92" t="s">
        <v>19</v>
      </c>
      <c r="B11" s="99">
        <v>0</v>
      </c>
      <c r="C11" s="9">
        <v>10100</v>
      </c>
      <c r="D11" s="9">
        <v>8450</v>
      </c>
      <c r="E11" s="9">
        <v>9327</v>
      </c>
      <c r="F11" s="9">
        <v>9989</v>
      </c>
      <c r="G11" s="100">
        <f t="shared" si="0"/>
        <v>0</v>
      </c>
      <c r="H11" s="91">
        <f t="shared" si="1"/>
        <v>98.9009900990099</v>
      </c>
      <c r="I11" s="91">
        <f t="shared" si="2"/>
        <v>118.213017751479</v>
      </c>
      <c r="J11" s="91">
        <f t="shared" si="3"/>
        <v>107.09767342125</v>
      </c>
    </row>
    <row r="12" ht="20.25" customHeight="1" spans="1:10">
      <c r="A12" s="92" t="s">
        <v>20</v>
      </c>
      <c r="B12" s="99">
        <v>0</v>
      </c>
      <c r="C12" s="9">
        <v>4600</v>
      </c>
      <c r="D12" s="9">
        <v>3440</v>
      </c>
      <c r="E12" s="9">
        <v>4521</v>
      </c>
      <c r="F12" s="9">
        <v>3478</v>
      </c>
      <c r="G12" s="100">
        <f t="shared" si="0"/>
        <v>0</v>
      </c>
      <c r="H12" s="91">
        <f t="shared" si="1"/>
        <v>75.6086956521739</v>
      </c>
      <c r="I12" s="91">
        <f t="shared" si="2"/>
        <v>101.104651162791</v>
      </c>
      <c r="J12" s="91">
        <f t="shared" si="3"/>
        <v>76.9298827692988</v>
      </c>
    </row>
    <row r="13" ht="20.25" customHeight="1" spans="1:10">
      <c r="A13" s="92" t="s">
        <v>21</v>
      </c>
      <c r="B13" s="99">
        <v>0</v>
      </c>
      <c r="C13" s="9">
        <v>6800</v>
      </c>
      <c r="D13" s="9">
        <v>6260</v>
      </c>
      <c r="E13" s="9">
        <v>6239</v>
      </c>
      <c r="F13" s="9">
        <v>6659</v>
      </c>
      <c r="G13" s="100">
        <f t="shared" si="0"/>
        <v>0</v>
      </c>
      <c r="H13" s="91">
        <f t="shared" si="1"/>
        <v>97.9264705882353</v>
      </c>
      <c r="I13" s="91">
        <f t="shared" si="2"/>
        <v>106.373801916933</v>
      </c>
      <c r="J13" s="91">
        <f t="shared" si="3"/>
        <v>106.731848052573</v>
      </c>
    </row>
    <row r="14" ht="20.25" customHeight="1" spans="1:10">
      <c r="A14" s="92" t="s">
        <v>22</v>
      </c>
      <c r="B14" s="99">
        <v>0</v>
      </c>
      <c r="C14" s="9">
        <v>13600</v>
      </c>
      <c r="D14" s="9">
        <v>21698</v>
      </c>
      <c r="E14" s="9">
        <v>22350</v>
      </c>
      <c r="F14" s="9">
        <v>15756</v>
      </c>
      <c r="G14" s="100">
        <f t="shared" si="0"/>
        <v>0</v>
      </c>
      <c r="H14" s="91">
        <f t="shared" si="1"/>
        <v>115.852941176471</v>
      </c>
      <c r="I14" s="91">
        <f t="shared" si="2"/>
        <v>72.6149875564568</v>
      </c>
      <c r="J14" s="91">
        <f t="shared" si="3"/>
        <v>70.496644295302</v>
      </c>
    </row>
    <row r="15" ht="20.25" customHeight="1" spans="1:10">
      <c r="A15" s="92" t="s">
        <v>23</v>
      </c>
      <c r="B15" s="99">
        <v>0</v>
      </c>
      <c r="C15" s="9">
        <v>5400</v>
      </c>
      <c r="D15" s="9">
        <v>3900</v>
      </c>
      <c r="E15" s="9">
        <v>2007</v>
      </c>
      <c r="F15" s="9">
        <v>4309</v>
      </c>
      <c r="G15" s="100">
        <f t="shared" si="0"/>
        <v>0</v>
      </c>
      <c r="H15" s="91">
        <f t="shared" si="1"/>
        <v>79.7962962962963</v>
      </c>
      <c r="I15" s="91">
        <f t="shared" si="2"/>
        <v>110.487179487179</v>
      </c>
      <c r="J15" s="91">
        <f t="shared" si="3"/>
        <v>214.698555057299</v>
      </c>
    </row>
    <row r="16" ht="20.25" customHeight="1" spans="1:10">
      <c r="A16" s="92" t="s">
        <v>24</v>
      </c>
      <c r="B16" s="99">
        <v>0</v>
      </c>
      <c r="C16" s="9">
        <v>360</v>
      </c>
      <c r="D16" s="9">
        <v>595</v>
      </c>
      <c r="E16" s="9">
        <v>288</v>
      </c>
      <c r="F16" s="9">
        <v>2536</v>
      </c>
      <c r="G16" s="100">
        <f t="shared" si="0"/>
        <v>0</v>
      </c>
      <c r="H16" s="91">
        <f t="shared" si="1"/>
        <v>704.444444444444</v>
      </c>
      <c r="I16" s="91">
        <f t="shared" si="2"/>
        <v>426.218487394958</v>
      </c>
      <c r="J16" s="91">
        <f t="shared" si="3"/>
        <v>880.555555555556</v>
      </c>
    </row>
    <row r="17" ht="20.25" customHeight="1" spans="1:10">
      <c r="A17" s="92" t="s">
        <v>25</v>
      </c>
      <c r="B17" s="99">
        <v>0</v>
      </c>
      <c r="C17" s="9">
        <v>23380</v>
      </c>
      <c r="D17" s="9">
        <v>16752</v>
      </c>
      <c r="E17" s="9">
        <v>22490</v>
      </c>
      <c r="F17" s="9">
        <v>12477</v>
      </c>
      <c r="G17" s="100">
        <f t="shared" si="0"/>
        <v>0</v>
      </c>
      <c r="H17" s="91">
        <f t="shared" si="1"/>
        <v>53.366124893071</v>
      </c>
      <c r="I17" s="91">
        <f t="shared" si="2"/>
        <v>74.480659025788</v>
      </c>
      <c r="J17" s="91">
        <f t="shared" si="3"/>
        <v>55.4779902178746</v>
      </c>
    </row>
    <row r="18" ht="20.25" customHeight="1" spans="1:10">
      <c r="A18" s="92" t="s">
        <v>26</v>
      </c>
      <c r="B18" s="99">
        <v>0</v>
      </c>
      <c r="C18" s="9">
        <v>3600</v>
      </c>
      <c r="D18" s="9">
        <v>3946</v>
      </c>
      <c r="E18" s="9">
        <v>3583</v>
      </c>
      <c r="F18" s="9">
        <v>3946</v>
      </c>
      <c r="G18" s="100">
        <f t="shared" si="0"/>
        <v>0</v>
      </c>
      <c r="H18" s="91">
        <f t="shared" si="1"/>
        <v>109.611111111111</v>
      </c>
      <c r="I18" s="91">
        <f t="shared" si="2"/>
        <v>100</v>
      </c>
      <c r="J18" s="91">
        <f t="shared" si="3"/>
        <v>110.131174993023</v>
      </c>
    </row>
    <row r="19" ht="20.25" customHeight="1" spans="1:10">
      <c r="A19" s="92" t="s">
        <v>27</v>
      </c>
      <c r="B19" s="99">
        <v>0</v>
      </c>
      <c r="C19" s="9">
        <v>1040</v>
      </c>
      <c r="D19" s="9">
        <v>800</v>
      </c>
      <c r="E19" s="9">
        <v>941</v>
      </c>
      <c r="F19" s="9">
        <v>755</v>
      </c>
      <c r="G19" s="100">
        <f t="shared" si="0"/>
        <v>0</v>
      </c>
      <c r="H19" s="91">
        <f t="shared" si="1"/>
        <v>72.5961538461538</v>
      </c>
      <c r="I19" s="91">
        <f t="shared" si="2"/>
        <v>94.375</v>
      </c>
      <c r="J19" s="91">
        <f t="shared" si="3"/>
        <v>80.2337938363443</v>
      </c>
    </row>
    <row r="20" ht="20.25" customHeight="1" spans="1:10">
      <c r="A20" s="92" t="s">
        <v>28</v>
      </c>
      <c r="B20" s="99">
        <v>0</v>
      </c>
      <c r="C20" s="9">
        <v>0</v>
      </c>
      <c r="D20" s="9">
        <v>20</v>
      </c>
      <c r="E20" s="9">
        <v>-6</v>
      </c>
      <c r="F20" s="9">
        <v>20</v>
      </c>
      <c r="G20" s="100">
        <f t="shared" si="0"/>
        <v>0</v>
      </c>
      <c r="H20" s="91">
        <f t="shared" si="1"/>
        <v>0</v>
      </c>
      <c r="I20" s="91">
        <f t="shared" si="2"/>
        <v>100</v>
      </c>
      <c r="J20" s="91">
        <f t="shared" si="3"/>
        <v>-333.333333333333</v>
      </c>
    </row>
    <row r="21" ht="20.25" customHeight="1" spans="1:10">
      <c r="A21" s="92" t="s">
        <v>29</v>
      </c>
      <c r="B21" s="99">
        <v>0</v>
      </c>
      <c r="C21" s="9">
        <v>41270</v>
      </c>
      <c r="D21" s="9">
        <v>63017</v>
      </c>
      <c r="E21" s="9">
        <v>31305</v>
      </c>
      <c r="F21" s="9">
        <v>66163</v>
      </c>
      <c r="G21" s="100">
        <f t="shared" si="0"/>
        <v>0</v>
      </c>
      <c r="H21" s="91">
        <f t="shared" si="1"/>
        <v>160.31742185607</v>
      </c>
      <c r="I21" s="91">
        <f t="shared" si="2"/>
        <v>104.992303664091</v>
      </c>
      <c r="J21" s="91">
        <f t="shared" si="3"/>
        <v>211.349624660597</v>
      </c>
    </row>
    <row r="22" ht="20.25" customHeight="1" spans="1:10">
      <c r="A22" s="92" t="s">
        <v>30</v>
      </c>
      <c r="B22" s="99">
        <v>0</v>
      </c>
      <c r="C22" s="9">
        <v>5670</v>
      </c>
      <c r="D22" s="9">
        <v>4080</v>
      </c>
      <c r="E22" s="9">
        <v>8639</v>
      </c>
      <c r="F22" s="9">
        <v>4362</v>
      </c>
      <c r="G22" s="100">
        <f t="shared" si="0"/>
        <v>0</v>
      </c>
      <c r="H22" s="91">
        <f t="shared" si="1"/>
        <v>76.9312169312169</v>
      </c>
      <c r="I22" s="91">
        <f t="shared" si="2"/>
        <v>106.911764705882</v>
      </c>
      <c r="J22" s="91">
        <f t="shared" si="3"/>
        <v>50.4919550873944</v>
      </c>
    </row>
    <row r="23" ht="20.25" customHeight="1" spans="1:10">
      <c r="A23" s="92" t="s">
        <v>31</v>
      </c>
      <c r="B23" s="99">
        <v>0</v>
      </c>
      <c r="C23" s="9">
        <v>29643</v>
      </c>
      <c r="D23" s="9">
        <v>15169</v>
      </c>
      <c r="E23" s="9">
        <v>7343</v>
      </c>
      <c r="F23" s="9">
        <v>14939</v>
      </c>
      <c r="G23" s="100">
        <f t="shared" si="0"/>
        <v>0</v>
      </c>
      <c r="H23" s="91">
        <f t="shared" si="1"/>
        <v>50.3963836318861</v>
      </c>
      <c r="I23" s="91">
        <f t="shared" si="2"/>
        <v>98.4837497527853</v>
      </c>
      <c r="J23" s="91">
        <f t="shared" si="3"/>
        <v>203.445458259567</v>
      </c>
    </row>
    <row r="24" ht="20.25" customHeight="1" spans="1:10">
      <c r="A24" s="92" t="s">
        <v>32</v>
      </c>
      <c r="B24" s="99">
        <v>0</v>
      </c>
      <c r="C24" s="9">
        <v>2947</v>
      </c>
      <c r="D24" s="9">
        <v>3604</v>
      </c>
      <c r="E24" s="9">
        <v>5268</v>
      </c>
      <c r="F24" s="9">
        <v>4409</v>
      </c>
      <c r="G24" s="100">
        <f t="shared" si="0"/>
        <v>0</v>
      </c>
      <c r="H24" s="91">
        <f t="shared" si="1"/>
        <v>149.609772650153</v>
      </c>
      <c r="I24" s="91">
        <f t="shared" si="2"/>
        <v>122.336293007769</v>
      </c>
      <c r="J24" s="91">
        <f t="shared" si="3"/>
        <v>83.6940015186029</v>
      </c>
    </row>
    <row r="25" ht="20.25" customHeight="1" spans="1:10">
      <c r="A25" s="92" t="s">
        <v>33</v>
      </c>
      <c r="B25" s="99">
        <v>0</v>
      </c>
      <c r="C25" s="9">
        <v>0</v>
      </c>
      <c r="D25" s="9">
        <v>20</v>
      </c>
      <c r="E25" s="9">
        <v>0</v>
      </c>
      <c r="F25" s="9">
        <v>21</v>
      </c>
      <c r="G25" s="100">
        <f t="shared" si="0"/>
        <v>0</v>
      </c>
      <c r="H25" s="91">
        <f t="shared" si="1"/>
        <v>0</v>
      </c>
      <c r="I25" s="91">
        <f t="shared" si="2"/>
        <v>105</v>
      </c>
      <c r="J25" s="91">
        <f t="shared" si="3"/>
        <v>0</v>
      </c>
    </row>
    <row r="26" ht="20.25" customHeight="1" spans="1:10">
      <c r="A26" s="92" t="s">
        <v>34</v>
      </c>
      <c r="B26" s="99">
        <v>0</v>
      </c>
      <c r="C26" s="9">
        <v>1510</v>
      </c>
      <c r="D26" s="9">
        <v>1415</v>
      </c>
      <c r="E26" s="9">
        <v>5494</v>
      </c>
      <c r="F26" s="9">
        <v>1646</v>
      </c>
      <c r="G26" s="100">
        <f t="shared" si="0"/>
        <v>0</v>
      </c>
      <c r="H26" s="91">
        <f t="shared" si="1"/>
        <v>109.006622516556</v>
      </c>
      <c r="I26" s="91">
        <f t="shared" si="2"/>
        <v>116.325088339223</v>
      </c>
      <c r="J26" s="91">
        <f t="shared" si="3"/>
        <v>29.9599563159811</v>
      </c>
    </row>
    <row r="27" ht="20.25" customHeight="1" spans="1:10">
      <c r="A27" s="92" t="s">
        <v>35</v>
      </c>
      <c r="B27" s="99">
        <v>0</v>
      </c>
      <c r="C27" s="9">
        <v>0</v>
      </c>
      <c r="D27" s="9">
        <v>0</v>
      </c>
      <c r="E27" s="9">
        <v>0</v>
      </c>
      <c r="F27" s="9">
        <v>0</v>
      </c>
      <c r="G27" s="100">
        <f t="shared" si="0"/>
        <v>0</v>
      </c>
      <c r="H27" s="91">
        <f t="shared" si="1"/>
        <v>0</v>
      </c>
      <c r="I27" s="91">
        <f t="shared" si="2"/>
        <v>0</v>
      </c>
      <c r="J27" s="91">
        <f t="shared" si="3"/>
        <v>0</v>
      </c>
    </row>
    <row r="28" ht="20.25" customHeight="1" spans="1:10">
      <c r="A28" s="92" t="s">
        <v>36</v>
      </c>
      <c r="B28" s="99">
        <v>0</v>
      </c>
      <c r="C28" s="9">
        <v>1500</v>
      </c>
      <c r="D28" s="9">
        <v>38693</v>
      </c>
      <c r="E28" s="9">
        <v>4547</v>
      </c>
      <c r="F28" s="9">
        <v>40694</v>
      </c>
      <c r="G28" s="100">
        <f t="shared" si="0"/>
        <v>0</v>
      </c>
      <c r="H28" s="91">
        <f t="shared" si="1"/>
        <v>2712.93333333333</v>
      </c>
      <c r="I28" s="91">
        <f t="shared" si="2"/>
        <v>105.171478045124</v>
      </c>
      <c r="J28" s="91">
        <f t="shared" si="3"/>
        <v>894.963712337805</v>
      </c>
    </row>
    <row r="29" ht="20.25" customHeight="1" spans="1:10">
      <c r="A29" s="92" t="s">
        <v>37</v>
      </c>
      <c r="B29" s="99">
        <v>0</v>
      </c>
      <c r="C29" s="9">
        <v>0</v>
      </c>
      <c r="D29" s="9">
        <v>36</v>
      </c>
      <c r="E29" s="9">
        <v>14</v>
      </c>
      <c r="F29" s="9">
        <v>92</v>
      </c>
      <c r="G29" s="100">
        <f t="shared" si="0"/>
        <v>0</v>
      </c>
      <c r="H29" s="91">
        <f t="shared" si="1"/>
        <v>0</v>
      </c>
      <c r="I29" s="91">
        <f t="shared" si="2"/>
        <v>255.555555555556</v>
      </c>
      <c r="J29" s="91">
        <f t="shared" si="3"/>
        <v>657.142857142857</v>
      </c>
    </row>
    <row r="30" ht="20.25" customHeight="1" spans="1:10">
      <c r="A30" s="92"/>
      <c r="B30" s="99">
        <v>0</v>
      </c>
      <c r="C30" s="9">
        <v>0</v>
      </c>
      <c r="D30" s="9">
        <v>0</v>
      </c>
      <c r="E30" s="9">
        <v>0</v>
      </c>
      <c r="F30" s="9">
        <v>0</v>
      </c>
      <c r="G30" s="100">
        <v>0</v>
      </c>
      <c r="H30" s="91">
        <v>0</v>
      </c>
      <c r="I30" s="91">
        <v>0</v>
      </c>
      <c r="J30" s="91">
        <v>0</v>
      </c>
    </row>
    <row r="31" ht="20.25" customHeight="1" spans="1:10">
      <c r="A31" s="30" t="s">
        <v>38</v>
      </c>
      <c r="B31" s="99">
        <v>0</v>
      </c>
      <c r="C31" s="9">
        <v>208900</v>
      </c>
      <c r="D31" s="9">
        <v>155376</v>
      </c>
      <c r="E31" s="9">
        <v>202810</v>
      </c>
      <c r="F31" s="9">
        <v>152163</v>
      </c>
      <c r="G31" s="100">
        <f t="shared" ref="G31:G50" si="4">IF(B31&lt;&gt;0,(F31/B31)*100,0)</f>
        <v>0</v>
      </c>
      <c r="H31" s="91">
        <f t="shared" ref="H31:H50" si="5">IF(C31&lt;&gt;0,(F31/C31)*100,0)</f>
        <v>72.840114887506</v>
      </c>
      <c r="I31" s="91">
        <f t="shared" ref="I31:I50" si="6">IF(D31&lt;&gt;0,(F31/D31)*100,0)</f>
        <v>97.9321130676552</v>
      </c>
      <c r="J31" s="91">
        <f t="shared" ref="J31:J50" si="7">IF(E31&lt;&gt;0,(F31/E31)*100,0)</f>
        <v>75.027365514521</v>
      </c>
    </row>
    <row r="32" ht="20.25" customHeight="1" spans="1:10">
      <c r="A32" s="92"/>
      <c r="B32" s="99">
        <v>0</v>
      </c>
      <c r="C32" s="9">
        <v>0</v>
      </c>
      <c r="D32" s="9">
        <v>0</v>
      </c>
      <c r="E32" s="9">
        <v>0</v>
      </c>
      <c r="F32" s="9">
        <v>0</v>
      </c>
      <c r="G32" s="100">
        <v>0</v>
      </c>
      <c r="H32" s="91">
        <v>0</v>
      </c>
      <c r="I32" s="91">
        <v>0</v>
      </c>
      <c r="J32" s="91">
        <v>0</v>
      </c>
    </row>
    <row r="33" ht="20.25" customHeight="1" spans="1:10">
      <c r="A33" s="8" t="s">
        <v>39</v>
      </c>
      <c r="B33" s="99">
        <v>0</v>
      </c>
      <c r="C33" s="9">
        <v>0</v>
      </c>
      <c r="D33" s="9">
        <v>0</v>
      </c>
      <c r="E33" s="9">
        <v>155327</v>
      </c>
      <c r="F33" s="9">
        <v>267008</v>
      </c>
      <c r="G33" s="100">
        <f t="shared" si="4"/>
        <v>0</v>
      </c>
      <c r="H33" s="91">
        <f t="shared" si="5"/>
        <v>0</v>
      </c>
      <c r="I33" s="91">
        <f t="shared" si="6"/>
        <v>0</v>
      </c>
      <c r="J33" s="91">
        <f t="shared" si="7"/>
        <v>171.900571053326</v>
      </c>
    </row>
    <row r="34" ht="20.25" customHeight="1" spans="1:10">
      <c r="A34" s="8" t="s">
        <v>40</v>
      </c>
      <c r="B34" s="99">
        <v>0</v>
      </c>
      <c r="C34" s="9">
        <v>0</v>
      </c>
      <c r="D34" s="9">
        <v>0</v>
      </c>
      <c r="E34" s="9">
        <v>13212</v>
      </c>
      <c r="F34" s="9">
        <v>17954</v>
      </c>
      <c r="G34" s="100">
        <f t="shared" si="4"/>
        <v>0</v>
      </c>
      <c r="H34" s="91">
        <f t="shared" si="5"/>
        <v>0</v>
      </c>
      <c r="I34" s="91">
        <f t="shared" si="6"/>
        <v>0</v>
      </c>
      <c r="J34" s="91">
        <f t="shared" si="7"/>
        <v>135.891613684529</v>
      </c>
    </row>
    <row r="35" ht="20.25" customHeight="1" spans="1:10">
      <c r="A35" s="8" t="s">
        <v>41</v>
      </c>
      <c r="B35" s="99">
        <v>0</v>
      </c>
      <c r="C35" s="9">
        <v>0</v>
      </c>
      <c r="D35" s="9">
        <v>0</v>
      </c>
      <c r="E35" s="9">
        <v>110407</v>
      </c>
      <c r="F35" s="9">
        <v>195038</v>
      </c>
      <c r="G35" s="100">
        <f t="shared" si="4"/>
        <v>0</v>
      </c>
      <c r="H35" s="91">
        <f t="shared" si="5"/>
        <v>0</v>
      </c>
      <c r="I35" s="91">
        <f t="shared" si="6"/>
        <v>0</v>
      </c>
      <c r="J35" s="91">
        <f t="shared" si="7"/>
        <v>176.653654206708</v>
      </c>
    </row>
    <row r="36" ht="20.25" customHeight="1" spans="1:10">
      <c r="A36" s="8" t="s">
        <v>42</v>
      </c>
      <c r="B36" s="99">
        <v>0</v>
      </c>
      <c r="C36" s="9">
        <v>0</v>
      </c>
      <c r="D36" s="9">
        <v>0</v>
      </c>
      <c r="E36" s="9">
        <v>31708</v>
      </c>
      <c r="F36" s="9">
        <v>54016</v>
      </c>
      <c r="G36" s="100">
        <f t="shared" si="4"/>
        <v>0</v>
      </c>
      <c r="H36" s="91">
        <f t="shared" si="5"/>
        <v>0</v>
      </c>
      <c r="I36" s="91">
        <f t="shared" si="6"/>
        <v>0</v>
      </c>
      <c r="J36" s="91">
        <f t="shared" si="7"/>
        <v>170.354484672638</v>
      </c>
    </row>
    <row r="37" ht="20.25" customHeight="1" spans="1:10">
      <c r="A37" s="92" t="s">
        <v>43</v>
      </c>
      <c r="B37" s="99">
        <v>0</v>
      </c>
      <c r="C37" s="9">
        <v>0</v>
      </c>
      <c r="D37" s="9">
        <v>0</v>
      </c>
      <c r="E37" s="9">
        <v>0</v>
      </c>
      <c r="F37" s="9">
        <v>0</v>
      </c>
      <c r="G37" s="100">
        <f t="shared" si="4"/>
        <v>0</v>
      </c>
      <c r="H37" s="91">
        <f t="shared" si="5"/>
        <v>0</v>
      </c>
      <c r="I37" s="91">
        <f t="shared" si="6"/>
        <v>0</v>
      </c>
      <c r="J37" s="91">
        <f t="shared" si="7"/>
        <v>0</v>
      </c>
    </row>
    <row r="38" ht="20.25" customHeight="1" spans="1:10">
      <c r="A38" s="92" t="s">
        <v>44</v>
      </c>
      <c r="B38" s="99">
        <v>0</v>
      </c>
      <c r="C38" s="9">
        <v>0</v>
      </c>
      <c r="D38" s="9">
        <v>0</v>
      </c>
      <c r="E38" s="9">
        <v>0</v>
      </c>
      <c r="F38" s="9">
        <v>0</v>
      </c>
      <c r="G38" s="100">
        <f t="shared" si="4"/>
        <v>0</v>
      </c>
      <c r="H38" s="91">
        <f t="shared" si="5"/>
        <v>0</v>
      </c>
      <c r="I38" s="91">
        <f t="shared" si="6"/>
        <v>0</v>
      </c>
      <c r="J38" s="91">
        <f t="shared" si="7"/>
        <v>0</v>
      </c>
    </row>
    <row r="39" ht="20.25" customHeight="1" spans="1:10">
      <c r="A39" s="92" t="s">
        <v>45</v>
      </c>
      <c r="B39" s="99">
        <v>0</v>
      </c>
      <c r="C39" s="9">
        <v>0</v>
      </c>
      <c r="D39" s="9">
        <v>0</v>
      </c>
      <c r="E39" s="9">
        <v>2973</v>
      </c>
      <c r="F39" s="9">
        <v>8071</v>
      </c>
      <c r="G39" s="100">
        <f t="shared" si="4"/>
        <v>0</v>
      </c>
      <c r="H39" s="91">
        <f t="shared" si="5"/>
        <v>0</v>
      </c>
      <c r="I39" s="91">
        <f t="shared" si="6"/>
        <v>0</v>
      </c>
      <c r="J39" s="91">
        <f t="shared" si="7"/>
        <v>271.476622939791</v>
      </c>
    </row>
    <row r="40" ht="20.25" customHeight="1" spans="1:10">
      <c r="A40" s="92" t="s">
        <v>46</v>
      </c>
      <c r="B40" s="99">
        <v>0</v>
      </c>
      <c r="C40" s="9">
        <v>0</v>
      </c>
      <c r="D40" s="9">
        <v>0</v>
      </c>
      <c r="E40" s="9">
        <v>43204</v>
      </c>
      <c r="F40" s="9">
        <v>15056</v>
      </c>
      <c r="G40" s="100">
        <f t="shared" si="4"/>
        <v>0</v>
      </c>
      <c r="H40" s="91">
        <f t="shared" si="5"/>
        <v>0</v>
      </c>
      <c r="I40" s="91">
        <f t="shared" si="6"/>
        <v>0</v>
      </c>
      <c r="J40" s="91">
        <f t="shared" si="7"/>
        <v>34.848625127303</v>
      </c>
    </row>
    <row r="41" ht="20.25" customHeight="1" spans="1:10">
      <c r="A41" s="92" t="s">
        <v>47</v>
      </c>
      <c r="B41" s="99">
        <v>0</v>
      </c>
      <c r="C41" s="9">
        <v>0</v>
      </c>
      <c r="D41" s="9">
        <v>0</v>
      </c>
      <c r="E41" s="9">
        <v>0</v>
      </c>
      <c r="F41" s="9">
        <v>0</v>
      </c>
      <c r="G41" s="100">
        <f t="shared" si="4"/>
        <v>0</v>
      </c>
      <c r="H41" s="91">
        <f t="shared" si="5"/>
        <v>0</v>
      </c>
      <c r="I41" s="91">
        <f t="shared" si="6"/>
        <v>0</v>
      </c>
      <c r="J41" s="91">
        <f t="shared" si="7"/>
        <v>0</v>
      </c>
    </row>
    <row r="42" ht="20.25" customHeight="1" spans="1:10">
      <c r="A42" s="92" t="s">
        <v>48</v>
      </c>
      <c r="B42" s="99">
        <v>0</v>
      </c>
      <c r="C42" s="9">
        <v>0</v>
      </c>
      <c r="D42" s="9">
        <v>0</v>
      </c>
      <c r="E42" s="9">
        <v>127910</v>
      </c>
      <c r="F42" s="9">
        <v>52700</v>
      </c>
      <c r="G42" s="100">
        <f t="shared" si="4"/>
        <v>0</v>
      </c>
      <c r="H42" s="91">
        <f t="shared" si="5"/>
        <v>0</v>
      </c>
      <c r="I42" s="91">
        <f t="shared" si="6"/>
        <v>0</v>
      </c>
      <c r="J42" s="91">
        <f t="shared" si="7"/>
        <v>41.2008443436792</v>
      </c>
    </row>
    <row r="43" ht="20.25" customHeight="1" spans="1:10">
      <c r="A43" s="92" t="s">
        <v>49</v>
      </c>
      <c r="B43" s="99">
        <v>0</v>
      </c>
      <c r="C43" s="9">
        <v>0</v>
      </c>
      <c r="D43" s="9">
        <v>0</v>
      </c>
      <c r="E43" s="9">
        <v>0</v>
      </c>
      <c r="F43" s="9">
        <v>0</v>
      </c>
      <c r="G43" s="100">
        <f t="shared" si="4"/>
        <v>0</v>
      </c>
      <c r="H43" s="91">
        <f t="shared" si="5"/>
        <v>0</v>
      </c>
      <c r="I43" s="91">
        <f t="shared" si="6"/>
        <v>0</v>
      </c>
      <c r="J43" s="91">
        <f t="shared" si="7"/>
        <v>0</v>
      </c>
    </row>
    <row r="44" ht="20.25" customHeight="1" spans="1:10">
      <c r="A44" s="92" t="s">
        <v>50</v>
      </c>
      <c r="B44" s="99">
        <v>0</v>
      </c>
      <c r="C44" s="9">
        <v>0</v>
      </c>
      <c r="D44" s="9">
        <v>0</v>
      </c>
      <c r="E44" s="9">
        <v>0</v>
      </c>
      <c r="F44" s="9">
        <v>0</v>
      </c>
      <c r="G44" s="100">
        <f t="shared" si="4"/>
        <v>0</v>
      </c>
      <c r="H44" s="91">
        <f t="shared" si="5"/>
        <v>0</v>
      </c>
      <c r="I44" s="91">
        <f t="shared" si="6"/>
        <v>0</v>
      </c>
      <c r="J44" s="91">
        <f t="shared" si="7"/>
        <v>0</v>
      </c>
    </row>
    <row r="45" ht="20.25" customHeight="1" spans="1:10">
      <c r="A45" s="92" t="s">
        <v>51</v>
      </c>
      <c r="B45" s="99">
        <v>0</v>
      </c>
      <c r="C45" s="9">
        <v>0</v>
      </c>
      <c r="D45" s="9">
        <v>0</v>
      </c>
      <c r="E45" s="9">
        <v>0</v>
      </c>
      <c r="F45" s="9">
        <v>0</v>
      </c>
      <c r="G45" s="100">
        <f t="shared" si="4"/>
        <v>0</v>
      </c>
      <c r="H45" s="91">
        <f t="shared" si="5"/>
        <v>0</v>
      </c>
      <c r="I45" s="91">
        <f t="shared" si="6"/>
        <v>0</v>
      </c>
      <c r="J45" s="91">
        <f t="shared" si="7"/>
        <v>0</v>
      </c>
    </row>
    <row r="46" ht="20.25" customHeight="1" spans="1:10">
      <c r="A46" s="92" t="s">
        <v>52</v>
      </c>
      <c r="B46" s="99">
        <v>0</v>
      </c>
      <c r="C46" s="9">
        <v>0</v>
      </c>
      <c r="D46" s="9">
        <v>0</v>
      </c>
      <c r="E46" s="9">
        <v>902</v>
      </c>
      <c r="F46" s="9">
        <v>0</v>
      </c>
      <c r="G46" s="100">
        <f t="shared" si="4"/>
        <v>0</v>
      </c>
      <c r="H46" s="91">
        <f t="shared" si="5"/>
        <v>0</v>
      </c>
      <c r="I46" s="91">
        <f t="shared" si="6"/>
        <v>0</v>
      </c>
      <c r="J46" s="91">
        <f t="shared" si="7"/>
        <v>0</v>
      </c>
    </row>
    <row r="47" ht="20.25" customHeight="1" spans="1:10">
      <c r="A47" s="92" t="s">
        <v>53</v>
      </c>
      <c r="B47" s="99">
        <v>0</v>
      </c>
      <c r="C47" s="9">
        <v>0</v>
      </c>
      <c r="D47" s="9">
        <v>0</v>
      </c>
      <c r="E47" s="9">
        <v>0</v>
      </c>
      <c r="F47" s="9">
        <v>0</v>
      </c>
      <c r="G47" s="100">
        <f t="shared" si="4"/>
        <v>0</v>
      </c>
      <c r="H47" s="91">
        <f t="shared" si="5"/>
        <v>0</v>
      </c>
      <c r="I47" s="91">
        <f t="shared" si="6"/>
        <v>0</v>
      </c>
      <c r="J47" s="91">
        <f t="shared" si="7"/>
        <v>0</v>
      </c>
    </row>
    <row r="48" ht="20.25" customHeight="1" spans="1:10">
      <c r="A48" s="92" t="s">
        <v>54</v>
      </c>
      <c r="B48" s="99">
        <v>0</v>
      </c>
      <c r="C48" s="9">
        <v>0</v>
      </c>
      <c r="D48" s="9">
        <v>0</v>
      </c>
      <c r="E48" s="9">
        <v>0</v>
      </c>
      <c r="F48" s="9">
        <v>0</v>
      </c>
      <c r="G48" s="100">
        <f t="shared" si="4"/>
        <v>0</v>
      </c>
      <c r="H48" s="91">
        <f t="shared" si="5"/>
        <v>0</v>
      </c>
      <c r="I48" s="91">
        <f t="shared" si="6"/>
        <v>0</v>
      </c>
      <c r="J48" s="91">
        <f t="shared" si="7"/>
        <v>0</v>
      </c>
    </row>
    <row r="49" ht="20.25" customHeight="1" spans="1:10">
      <c r="A49" s="92" t="s">
        <v>55</v>
      </c>
      <c r="B49" s="99">
        <v>0</v>
      </c>
      <c r="C49" s="9">
        <v>0</v>
      </c>
      <c r="D49" s="9">
        <v>0</v>
      </c>
      <c r="E49" s="9">
        <v>0</v>
      </c>
      <c r="F49" s="9">
        <v>0</v>
      </c>
      <c r="G49" s="100">
        <f t="shared" si="4"/>
        <v>0</v>
      </c>
      <c r="H49" s="91">
        <f t="shared" si="5"/>
        <v>0</v>
      </c>
      <c r="I49" s="91">
        <f t="shared" si="6"/>
        <v>0</v>
      </c>
      <c r="J49" s="91">
        <f t="shared" si="7"/>
        <v>0</v>
      </c>
    </row>
    <row r="50" ht="20.25" customHeight="1" spans="1:10">
      <c r="A50" s="30" t="s">
        <v>56</v>
      </c>
      <c r="B50" s="99">
        <v>0</v>
      </c>
      <c r="C50" s="9">
        <v>0</v>
      </c>
      <c r="D50" s="9">
        <v>0</v>
      </c>
      <c r="E50" s="9">
        <v>533126</v>
      </c>
      <c r="F50" s="9">
        <v>494998</v>
      </c>
      <c r="G50" s="100">
        <f t="shared" si="4"/>
        <v>0</v>
      </c>
      <c r="H50" s="91">
        <f t="shared" si="5"/>
        <v>0</v>
      </c>
      <c r="I50" s="91">
        <f t="shared" si="6"/>
        <v>0</v>
      </c>
      <c r="J50" s="91">
        <f t="shared" si="7"/>
        <v>92.848219745426</v>
      </c>
    </row>
  </sheetData>
  <mergeCells count="1">
    <mergeCell ref="A1:J1"/>
  </mergeCells>
  <pageMargins left="0.691666666666667" right="0.691666666666667" top="0.75" bottom="0.75" header="0" footer="0"/>
  <pageSetup paperSize="9" scale="51" orientation="portrait" blackAndWhite="1" useFirstPageNumber="1"/>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X14"/>
  <sheetViews>
    <sheetView showGridLines="0" view="pageBreakPreview" zoomScale="60" zoomScaleNormal="100" workbookViewId="0">
      <selection activeCell="A1" sqref="A1:X1"/>
    </sheetView>
  </sheetViews>
  <sheetFormatPr defaultColWidth="9.71296296296296" defaultRowHeight="14.25" customHeight="1"/>
  <cols>
    <col min="1" max="1" width="28" style="2" customWidth="1"/>
    <col min="2" max="3" width="15.6203703703704" style="2" customWidth="1"/>
    <col min="4" max="7" width="14.9907407407407" style="2" customWidth="1"/>
    <col min="8" max="24" width="15.6203703703704" style="2" customWidth="1"/>
    <col min="25" max="16384" width="9.12962962962963" style="2"/>
  </cols>
  <sheetData>
    <row r="1" s="106" customFormat="1" ht="50.25" customHeight="1" spans="1:24">
      <c r="A1" s="32" t="s">
        <v>1431</v>
      </c>
      <c r="B1" s="32"/>
      <c r="C1" s="32"/>
      <c r="D1" s="32"/>
      <c r="E1" s="32"/>
      <c r="F1" s="32"/>
      <c r="G1" s="32"/>
      <c r="H1" s="32"/>
      <c r="I1" s="32"/>
      <c r="J1" s="32"/>
      <c r="K1" s="32"/>
      <c r="L1" s="32"/>
      <c r="M1" s="32"/>
      <c r="N1" s="32"/>
      <c r="O1" s="32"/>
      <c r="P1" s="32"/>
      <c r="Q1" s="32"/>
      <c r="R1" s="32"/>
      <c r="S1" s="32"/>
      <c r="T1" s="32"/>
      <c r="U1" s="32"/>
      <c r="V1" s="32"/>
      <c r="W1" s="32"/>
      <c r="X1" s="32"/>
    </row>
    <row r="2" s="106" customFormat="1" ht="20.25" customHeight="1" spans="1:24">
      <c r="A2" s="107"/>
      <c r="B2" s="5"/>
      <c r="C2" s="5"/>
      <c r="D2" s="90"/>
      <c r="H2" s="90"/>
      <c r="I2" s="90"/>
      <c r="J2" s="90"/>
      <c r="K2" s="90"/>
      <c r="L2" s="90"/>
      <c r="M2" s="90"/>
      <c r="N2" s="107"/>
      <c r="O2" s="107"/>
      <c r="P2" s="107"/>
      <c r="Q2" s="90"/>
      <c r="R2" s="90"/>
      <c r="S2" s="90"/>
      <c r="T2" s="90"/>
      <c r="U2" s="107"/>
      <c r="V2" s="107"/>
      <c r="W2" s="107"/>
      <c r="X2" s="5" t="s">
        <v>1</v>
      </c>
    </row>
    <row r="3" s="106" customFormat="1" ht="30" customHeight="1" spans="1:24">
      <c r="A3" s="6" t="s">
        <v>1432</v>
      </c>
      <c r="B3" s="7" t="s">
        <v>1433</v>
      </c>
      <c r="C3" s="7" t="s">
        <v>1412</v>
      </c>
      <c r="D3" s="7" t="s">
        <v>1434</v>
      </c>
      <c r="E3" s="7" t="s">
        <v>1435</v>
      </c>
      <c r="F3" s="7" t="s">
        <v>1436</v>
      </c>
      <c r="G3" s="7" t="s">
        <v>1437</v>
      </c>
      <c r="H3" s="7" t="s">
        <v>1438</v>
      </c>
      <c r="I3" s="7" t="s">
        <v>1439</v>
      </c>
      <c r="J3" s="7" t="s">
        <v>1440</v>
      </c>
      <c r="K3" s="7" t="s">
        <v>1441</v>
      </c>
      <c r="L3" s="7" t="s">
        <v>1442</v>
      </c>
      <c r="M3" s="7" t="s">
        <v>1443</v>
      </c>
      <c r="N3" s="7" t="s">
        <v>1444</v>
      </c>
      <c r="O3" s="7" t="s">
        <v>1445</v>
      </c>
      <c r="P3" s="7" t="s">
        <v>1446</v>
      </c>
      <c r="Q3" s="7" t="s">
        <v>1447</v>
      </c>
      <c r="R3" s="7" t="s">
        <v>1448</v>
      </c>
      <c r="S3" s="7" t="s">
        <v>1449</v>
      </c>
      <c r="T3" s="7" t="s">
        <v>1450</v>
      </c>
      <c r="U3" s="7" t="s">
        <v>1451</v>
      </c>
      <c r="V3" s="7" t="s">
        <v>1452</v>
      </c>
      <c r="W3" s="7" t="s">
        <v>1453</v>
      </c>
      <c r="X3" s="7" t="s">
        <v>1454</v>
      </c>
    </row>
    <row r="4" s="106" customFormat="1" ht="20.25" customHeight="1" spans="1:24">
      <c r="A4" s="30" t="s">
        <v>1416</v>
      </c>
      <c r="B4" s="9">
        <v>0</v>
      </c>
      <c r="C4" s="9">
        <v>0</v>
      </c>
      <c r="D4" s="9">
        <v>0</v>
      </c>
      <c r="E4" s="9">
        <v>0</v>
      </c>
      <c r="F4" s="9">
        <v>0</v>
      </c>
      <c r="G4" s="9">
        <v>0</v>
      </c>
      <c r="H4" s="9">
        <v>0</v>
      </c>
      <c r="I4" s="9">
        <v>0</v>
      </c>
      <c r="J4" s="9">
        <v>0</v>
      </c>
      <c r="K4" s="9">
        <v>0</v>
      </c>
      <c r="L4" s="9">
        <v>0</v>
      </c>
      <c r="M4" s="9">
        <v>0</v>
      </c>
      <c r="N4" s="9">
        <v>0</v>
      </c>
      <c r="O4" s="9">
        <v>0</v>
      </c>
      <c r="P4" s="9">
        <v>0</v>
      </c>
      <c r="Q4" s="9">
        <v>0</v>
      </c>
      <c r="R4" s="9">
        <v>0</v>
      </c>
      <c r="S4" s="9">
        <v>0</v>
      </c>
      <c r="T4" s="9">
        <v>0</v>
      </c>
      <c r="U4" s="9">
        <v>0</v>
      </c>
      <c r="V4" s="9">
        <v>0</v>
      </c>
      <c r="W4" s="9">
        <v>0</v>
      </c>
      <c r="X4" s="9">
        <v>0</v>
      </c>
    </row>
    <row r="5" s="106" customFormat="1" ht="20.25" customHeight="1" spans="1:24">
      <c r="A5" s="30" t="s">
        <v>1417</v>
      </c>
      <c r="B5" s="9">
        <v>0</v>
      </c>
      <c r="C5" s="9">
        <v>0</v>
      </c>
      <c r="D5" s="9">
        <v>0</v>
      </c>
      <c r="E5" s="9">
        <v>0</v>
      </c>
      <c r="F5" s="9">
        <v>0</v>
      </c>
      <c r="G5" s="9">
        <v>0</v>
      </c>
      <c r="H5" s="9">
        <v>0</v>
      </c>
      <c r="I5" s="9">
        <v>0</v>
      </c>
      <c r="J5" s="9">
        <v>0</v>
      </c>
      <c r="K5" s="9">
        <v>0</v>
      </c>
      <c r="L5" s="9">
        <v>0</v>
      </c>
      <c r="M5" s="9">
        <v>0</v>
      </c>
      <c r="N5" s="9">
        <v>0</v>
      </c>
      <c r="O5" s="9">
        <v>0</v>
      </c>
      <c r="P5" s="9">
        <v>0</v>
      </c>
      <c r="Q5" s="9">
        <v>0</v>
      </c>
      <c r="R5" s="9">
        <v>0</v>
      </c>
      <c r="S5" s="9">
        <v>0</v>
      </c>
      <c r="T5" s="9">
        <v>0</v>
      </c>
      <c r="U5" s="9">
        <v>0</v>
      </c>
      <c r="V5" s="9">
        <v>0</v>
      </c>
      <c r="W5" s="9">
        <v>0</v>
      </c>
      <c r="X5" s="9">
        <v>0</v>
      </c>
    </row>
    <row r="6" customHeight="1" spans="1:24">
      <c r="A6" s="30" t="s">
        <v>1418</v>
      </c>
      <c r="B6" s="9">
        <v>0</v>
      </c>
      <c r="C6" s="9">
        <v>0</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row>
    <row r="7" customHeight="1" spans="1:24">
      <c r="A7" s="30" t="s">
        <v>1419</v>
      </c>
      <c r="B7" s="9">
        <v>0</v>
      </c>
      <c r="C7" s="9">
        <v>0</v>
      </c>
      <c r="D7" s="9">
        <v>0</v>
      </c>
      <c r="E7" s="9">
        <v>0</v>
      </c>
      <c r="F7" s="9">
        <v>0</v>
      </c>
      <c r="G7" s="9">
        <v>0</v>
      </c>
      <c r="H7" s="9">
        <v>0</v>
      </c>
      <c r="I7" s="9">
        <v>0</v>
      </c>
      <c r="J7" s="9">
        <v>0</v>
      </c>
      <c r="K7" s="9">
        <v>0</v>
      </c>
      <c r="L7" s="9">
        <v>0</v>
      </c>
      <c r="M7" s="9">
        <v>0</v>
      </c>
      <c r="N7" s="9">
        <v>0</v>
      </c>
      <c r="O7" s="9">
        <v>0</v>
      </c>
      <c r="P7" s="9">
        <v>0</v>
      </c>
      <c r="Q7" s="9">
        <v>0</v>
      </c>
      <c r="R7" s="9">
        <v>0</v>
      </c>
      <c r="S7" s="9">
        <v>0</v>
      </c>
      <c r="T7" s="9">
        <v>0</v>
      </c>
      <c r="U7" s="9">
        <v>0</v>
      </c>
      <c r="V7" s="9">
        <v>0</v>
      </c>
      <c r="W7" s="9">
        <v>0</v>
      </c>
      <c r="X7" s="9">
        <v>0</v>
      </c>
    </row>
    <row r="8" customHeight="1" spans="1:24">
      <c r="A8" s="30" t="s">
        <v>1420</v>
      </c>
      <c r="B8" s="9">
        <v>0</v>
      </c>
      <c r="C8" s="9">
        <v>0</v>
      </c>
      <c r="D8" s="9">
        <v>0</v>
      </c>
      <c r="E8" s="9">
        <v>0</v>
      </c>
      <c r="F8" s="9">
        <v>0</v>
      </c>
      <c r="G8" s="9">
        <v>0</v>
      </c>
      <c r="H8" s="9">
        <v>0</v>
      </c>
      <c r="I8" s="9">
        <v>0</v>
      </c>
      <c r="J8" s="9">
        <v>0</v>
      </c>
      <c r="K8" s="9">
        <v>0</v>
      </c>
      <c r="L8" s="9">
        <v>0</v>
      </c>
      <c r="M8" s="9">
        <v>0</v>
      </c>
      <c r="N8" s="9">
        <v>0</v>
      </c>
      <c r="O8" s="9">
        <v>0</v>
      </c>
      <c r="P8" s="9">
        <v>0</v>
      </c>
      <c r="Q8" s="9">
        <v>0</v>
      </c>
      <c r="R8" s="9">
        <v>0</v>
      </c>
      <c r="S8" s="9">
        <v>0</v>
      </c>
      <c r="T8" s="9">
        <v>0</v>
      </c>
      <c r="U8" s="9">
        <v>0</v>
      </c>
      <c r="V8" s="9">
        <v>0</v>
      </c>
      <c r="W8" s="9">
        <v>0</v>
      </c>
      <c r="X8" s="9">
        <v>0</v>
      </c>
    </row>
    <row r="9" customHeight="1" spans="1:24">
      <c r="A9" s="30" t="s">
        <v>1422</v>
      </c>
      <c r="B9" s="9">
        <v>0</v>
      </c>
      <c r="C9" s="9">
        <v>0</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row>
    <row r="10" customHeight="1" spans="1:24">
      <c r="A10" s="30" t="s">
        <v>1423</v>
      </c>
      <c r="B10" s="9">
        <v>0</v>
      </c>
      <c r="C10" s="9">
        <v>0</v>
      </c>
      <c r="D10" s="9">
        <v>0</v>
      </c>
      <c r="E10" s="9">
        <v>0</v>
      </c>
      <c r="F10" s="9">
        <v>0</v>
      </c>
      <c r="G10" s="9">
        <v>0</v>
      </c>
      <c r="H10" s="9">
        <v>0</v>
      </c>
      <c r="I10" s="9">
        <v>0</v>
      </c>
      <c r="J10" s="9">
        <v>0</v>
      </c>
      <c r="K10" s="9">
        <v>0</v>
      </c>
      <c r="L10" s="9">
        <v>0</v>
      </c>
      <c r="M10" s="9">
        <v>0</v>
      </c>
      <c r="N10" s="9">
        <v>0</v>
      </c>
      <c r="O10" s="9">
        <v>0</v>
      </c>
      <c r="P10" s="9">
        <v>0</v>
      </c>
      <c r="Q10" s="9">
        <v>0</v>
      </c>
      <c r="R10" s="9">
        <v>0</v>
      </c>
      <c r="S10" s="9">
        <v>0</v>
      </c>
      <c r="T10" s="9">
        <v>0</v>
      </c>
      <c r="U10" s="9">
        <v>0</v>
      </c>
      <c r="V10" s="9">
        <v>0</v>
      </c>
      <c r="W10" s="9">
        <v>0</v>
      </c>
      <c r="X10" s="9">
        <v>0</v>
      </c>
    </row>
    <row r="11" customHeight="1" spans="1:24">
      <c r="A11" s="30" t="s">
        <v>1424</v>
      </c>
      <c r="B11" s="9">
        <v>0</v>
      </c>
      <c r="C11" s="9">
        <v>0</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row>
    <row r="12" customHeight="1" spans="1:24">
      <c r="A12" s="30" t="s">
        <v>1425</v>
      </c>
      <c r="B12" s="9">
        <v>0</v>
      </c>
      <c r="C12" s="9">
        <v>0</v>
      </c>
      <c r="D12" s="9">
        <v>0</v>
      </c>
      <c r="E12" s="9">
        <v>0</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
        <v>0</v>
      </c>
      <c r="X12" s="9">
        <v>0</v>
      </c>
    </row>
    <row r="13" customHeight="1" spans="1:24">
      <c r="A13" s="30" t="s">
        <v>1427</v>
      </c>
      <c r="B13" s="9">
        <v>0</v>
      </c>
      <c r="C13" s="9">
        <v>0</v>
      </c>
      <c r="D13" s="9">
        <v>0</v>
      </c>
      <c r="E13" s="9">
        <v>0</v>
      </c>
      <c r="F13" s="9">
        <v>0</v>
      </c>
      <c r="G13" s="9">
        <v>0</v>
      </c>
      <c r="H13" s="9">
        <v>0</v>
      </c>
      <c r="I13" s="9">
        <v>0</v>
      </c>
      <c r="J13" s="9">
        <v>0</v>
      </c>
      <c r="K13" s="9">
        <v>0</v>
      </c>
      <c r="L13" s="9">
        <v>0</v>
      </c>
      <c r="M13" s="9">
        <v>0</v>
      </c>
      <c r="N13" s="9">
        <v>0</v>
      </c>
      <c r="O13" s="9">
        <v>0</v>
      </c>
      <c r="P13" s="9">
        <v>0</v>
      </c>
      <c r="Q13" s="9">
        <v>0</v>
      </c>
      <c r="R13" s="9">
        <v>0</v>
      </c>
      <c r="S13" s="9">
        <v>0</v>
      </c>
      <c r="T13" s="9">
        <v>0</v>
      </c>
      <c r="U13" s="9">
        <v>0</v>
      </c>
      <c r="V13" s="9">
        <v>0</v>
      </c>
      <c r="W13" s="9">
        <v>0</v>
      </c>
      <c r="X13" s="9">
        <v>0</v>
      </c>
    </row>
    <row r="14" customHeight="1" spans="1:24">
      <c r="A14" s="30" t="s">
        <v>1428</v>
      </c>
      <c r="B14" s="9">
        <v>0</v>
      </c>
      <c r="C14" s="9">
        <v>0</v>
      </c>
      <c r="D14" s="9">
        <v>0</v>
      </c>
      <c r="E14" s="9">
        <v>0</v>
      </c>
      <c r="F14" s="9">
        <v>0</v>
      </c>
      <c r="G14" s="9">
        <v>0</v>
      </c>
      <c r="H14" s="9">
        <v>0</v>
      </c>
      <c r="I14" s="9">
        <v>0</v>
      </c>
      <c r="J14" s="9">
        <v>0</v>
      </c>
      <c r="K14" s="9">
        <v>0</v>
      </c>
      <c r="L14" s="9">
        <v>0</v>
      </c>
      <c r="M14" s="9">
        <v>0</v>
      </c>
      <c r="N14" s="9">
        <v>0</v>
      </c>
      <c r="O14" s="9">
        <v>0</v>
      </c>
      <c r="P14" s="9">
        <v>0</v>
      </c>
      <c r="Q14" s="9">
        <v>0</v>
      </c>
      <c r="R14" s="9">
        <v>0</v>
      </c>
      <c r="S14" s="9">
        <v>0</v>
      </c>
      <c r="T14" s="9">
        <v>0</v>
      </c>
      <c r="U14" s="9">
        <v>0</v>
      </c>
      <c r="V14" s="9">
        <v>0</v>
      </c>
      <c r="W14" s="9">
        <v>0</v>
      </c>
      <c r="X14" s="9">
        <v>0</v>
      </c>
    </row>
  </sheetData>
  <mergeCells count="1">
    <mergeCell ref="A1:X1"/>
  </mergeCells>
  <pageMargins left="0.691666666666667" right="0.691666666666667" top="0.75" bottom="0.75" header="0" footer="0"/>
  <pageSetup paperSize="9" scale="21" orientation="portrait" blackAndWhite="1" useFirstPageNumber="1"/>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D76"/>
  <sheetViews>
    <sheetView showGridLines="0" view="pageBreakPreview" zoomScaleNormal="100" workbookViewId="0">
      <selection activeCell="A1" sqref="A1:D1"/>
    </sheetView>
  </sheetViews>
  <sheetFormatPr defaultColWidth="8.75" defaultRowHeight="14.25" customHeight="1" outlineLevelCol="3"/>
  <cols>
    <col min="1" max="1" width="39.6296296296296" style="31" customWidth="1"/>
    <col min="2" max="3" width="15.6203703703704" style="31" customWidth="1"/>
    <col min="4" max="4" width="21.7777777777778" style="31" customWidth="1"/>
    <col min="5" max="32" width="9" style="2" customWidth="1"/>
    <col min="33" max="16384" width="8.75" style="2" customWidth="1"/>
  </cols>
  <sheetData>
    <row r="1" ht="50.25" customHeight="1" spans="1:4">
      <c r="A1" s="88" t="s">
        <v>1455</v>
      </c>
      <c r="B1" s="88"/>
      <c r="C1" s="88"/>
      <c r="D1" s="88"/>
    </row>
    <row r="2" ht="20.25" customHeight="1" spans="1:4">
      <c r="A2" s="5" t="s">
        <v>107</v>
      </c>
      <c r="B2" s="101"/>
      <c r="C2" s="101"/>
      <c r="D2" s="5"/>
    </row>
    <row r="3" ht="30" customHeight="1" spans="1:4">
      <c r="A3" s="6" t="s">
        <v>109</v>
      </c>
      <c r="B3" s="96" t="s">
        <v>4</v>
      </c>
      <c r="C3" s="96" t="s">
        <v>7</v>
      </c>
      <c r="D3" s="7" t="s">
        <v>9</v>
      </c>
    </row>
    <row r="4" ht="20.25" customHeight="1" spans="1:4">
      <c r="A4" s="92" t="s">
        <v>1456</v>
      </c>
      <c r="B4" s="98">
        <v>49005</v>
      </c>
      <c r="C4" s="98">
        <v>38497</v>
      </c>
      <c r="D4" s="91">
        <f t="shared" ref="D4:D67" si="0">IF(B4&lt;&gt;0,(C4/B4)*100,0)</f>
        <v>78.5572900724416</v>
      </c>
    </row>
    <row r="5" ht="20.25" customHeight="1" spans="1:4">
      <c r="A5" s="92" t="s">
        <v>1457</v>
      </c>
      <c r="B5" s="98">
        <v>23108</v>
      </c>
      <c r="C5" s="98">
        <v>26047</v>
      </c>
      <c r="D5" s="91">
        <f t="shared" si="0"/>
        <v>112.718539034101</v>
      </c>
    </row>
    <row r="6" ht="20.25" customHeight="1" spans="1:4">
      <c r="A6" s="92" t="s">
        <v>1458</v>
      </c>
      <c r="B6" s="98">
        <v>21484</v>
      </c>
      <c r="C6" s="98">
        <v>8197</v>
      </c>
      <c r="D6" s="91">
        <f t="shared" si="0"/>
        <v>38.1539750512009</v>
      </c>
    </row>
    <row r="7" ht="20.25" customHeight="1" spans="1:4">
      <c r="A7" s="92" t="s">
        <v>1459</v>
      </c>
      <c r="B7" s="98">
        <v>3712</v>
      </c>
      <c r="C7" s="98">
        <v>3567</v>
      </c>
      <c r="D7" s="91">
        <f t="shared" si="0"/>
        <v>96.09375</v>
      </c>
    </row>
    <row r="8" ht="20.25" customHeight="1" spans="1:4">
      <c r="A8" s="92" t="s">
        <v>1460</v>
      </c>
      <c r="B8" s="98">
        <v>701</v>
      </c>
      <c r="C8" s="98">
        <v>686</v>
      </c>
      <c r="D8" s="91">
        <f t="shared" si="0"/>
        <v>97.8601997146933</v>
      </c>
    </row>
    <row r="9" ht="20.25" customHeight="1" spans="1:4">
      <c r="A9" s="92" t="s">
        <v>1461</v>
      </c>
      <c r="B9" s="98">
        <v>13959</v>
      </c>
      <c r="C9" s="98">
        <v>5807</v>
      </c>
      <c r="D9" s="91">
        <f t="shared" si="0"/>
        <v>41.6004011748693</v>
      </c>
    </row>
    <row r="10" ht="20.25" customHeight="1" spans="1:4">
      <c r="A10" s="92" t="s">
        <v>1462</v>
      </c>
      <c r="B10" s="98">
        <v>13164</v>
      </c>
      <c r="C10" s="98">
        <v>5217</v>
      </c>
      <c r="D10" s="91">
        <f t="shared" si="0"/>
        <v>39.6308113035552</v>
      </c>
    </row>
    <row r="11" ht="20.25" customHeight="1" spans="1:4">
      <c r="A11" s="92" t="s">
        <v>1463</v>
      </c>
      <c r="B11" s="98">
        <v>6</v>
      </c>
      <c r="C11" s="98">
        <v>6</v>
      </c>
      <c r="D11" s="91">
        <f t="shared" si="0"/>
        <v>100</v>
      </c>
    </row>
    <row r="12" ht="20.25" customHeight="1" spans="1:4">
      <c r="A12" s="92" t="s">
        <v>1464</v>
      </c>
      <c r="B12" s="98">
        <v>9</v>
      </c>
      <c r="C12" s="98">
        <v>7</v>
      </c>
      <c r="D12" s="91">
        <f t="shared" si="0"/>
        <v>77.7777777777778</v>
      </c>
    </row>
    <row r="13" ht="20.25" customHeight="1" spans="1:4">
      <c r="A13" s="92" t="s">
        <v>1465</v>
      </c>
      <c r="B13" s="98">
        <v>0</v>
      </c>
      <c r="C13" s="98">
        <v>0</v>
      </c>
      <c r="D13" s="91">
        <f t="shared" si="0"/>
        <v>0</v>
      </c>
    </row>
    <row r="14" ht="20.25" customHeight="1" spans="1:4">
      <c r="A14" s="92" t="s">
        <v>1466</v>
      </c>
      <c r="B14" s="98">
        <v>14</v>
      </c>
      <c r="C14" s="98">
        <v>59</v>
      </c>
      <c r="D14" s="91">
        <f t="shared" si="0"/>
        <v>421.428571428571</v>
      </c>
    </row>
    <row r="15" ht="20.25" customHeight="1" spans="1:4">
      <c r="A15" s="92" t="s">
        <v>1467</v>
      </c>
      <c r="B15" s="98">
        <v>36</v>
      </c>
      <c r="C15" s="98">
        <v>24</v>
      </c>
      <c r="D15" s="91">
        <f t="shared" si="0"/>
        <v>66.6666666666667</v>
      </c>
    </row>
    <row r="16" ht="20.25" customHeight="1" spans="1:4">
      <c r="A16" s="92" t="s">
        <v>1468</v>
      </c>
      <c r="B16" s="98">
        <v>0</v>
      </c>
      <c r="C16" s="98">
        <v>0</v>
      </c>
      <c r="D16" s="91">
        <f t="shared" si="0"/>
        <v>0</v>
      </c>
    </row>
    <row r="17" ht="20.25" customHeight="1" spans="1:4">
      <c r="A17" s="92" t="s">
        <v>1469</v>
      </c>
      <c r="B17" s="98">
        <v>506</v>
      </c>
      <c r="C17" s="98">
        <v>415</v>
      </c>
      <c r="D17" s="91">
        <f t="shared" si="0"/>
        <v>82.0158102766798</v>
      </c>
    </row>
    <row r="18" ht="20.25" customHeight="1" spans="1:4">
      <c r="A18" s="92" t="s">
        <v>1470</v>
      </c>
      <c r="B18" s="98">
        <v>133</v>
      </c>
      <c r="C18" s="98">
        <v>49</v>
      </c>
      <c r="D18" s="91">
        <f t="shared" si="0"/>
        <v>36.8421052631579</v>
      </c>
    </row>
    <row r="19" ht="20.25" customHeight="1" spans="1:4">
      <c r="A19" s="92" t="s">
        <v>1471</v>
      </c>
      <c r="B19" s="98">
        <v>91</v>
      </c>
      <c r="C19" s="98">
        <v>60</v>
      </c>
      <c r="D19" s="91">
        <f t="shared" si="0"/>
        <v>65.9340659340659</v>
      </c>
    </row>
    <row r="20" ht="20.25" customHeight="1" spans="1:4">
      <c r="A20" s="92" t="s">
        <v>1472</v>
      </c>
      <c r="B20" s="97">
        <f>SUM(B21:B27)</f>
        <v>381</v>
      </c>
      <c r="C20" s="98">
        <v>5</v>
      </c>
      <c r="D20" s="91">
        <f t="shared" si="0"/>
        <v>1.31233595800525</v>
      </c>
    </row>
    <row r="21" ht="20.25" customHeight="1" spans="1:4">
      <c r="A21" s="92" t="s">
        <v>1473</v>
      </c>
      <c r="B21" s="97">
        <v>0</v>
      </c>
      <c r="C21" s="98">
        <v>0</v>
      </c>
      <c r="D21" s="91">
        <f t="shared" si="0"/>
        <v>0</v>
      </c>
    </row>
    <row r="22" ht="20.25" customHeight="1" spans="1:4">
      <c r="A22" s="92" t="s">
        <v>1474</v>
      </c>
      <c r="B22" s="97">
        <v>0</v>
      </c>
      <c r="C22" s="98">
        <v>0</v>
      </c>
      <c r="D22" s="91">
        <f t="shared" si="0"/>
        <v>0</v>
      </c>
    </row>
    <row r="23" ht="20.25" customHeight="1" spans="1:4">
      <c r="A23" s="92" t="s">
        <v>1475</v>
      </c>
      <c r="B23" s="97">
        <v>0</v>
      </c>
      <c r="C23" s="98">
        <v>0</v>
      </c>
      <c r="D23" s="91">
        <f t="shared" si="0"/>
        <v>0</v>
      </c>
    </row>
    <row r="24" ht="20.25" customHeight="1" spans="1:4">
      <c r="A24" s="92" t="s">
        <v>1476</v>
      </c>
      <c r="B24" s="97">
        <v>0</v>
      </c>
      <c r="C24" s="98">
        <v>0</v>
      </c>
      <c r="D24" s="91">
        <f t="shared" si="0"/>
        <v>0</v>
      </c>
    </row>
    <row r="25" ht="20.25" customHeight="1" spans="1:4">
      <c r="A25" s="92" t="s">
        <v>1477</v>
      </c>
      <c r="B25" s="97">
        <v>381</v>
      </c>
      <c r="C25" s="98">
        <v>5</v>
      </c>
      <c r="D25" s="91">
        <f t="shared" si="0"/>
        <v>1.31233595800525</v>
      </c>
    </row>
    <row r="26" ht="20.25" customHeight="1" spans="1:4">
      <c r="A26" s="92" t="s">
        <v>1478</v>
      </c>
      <c r="B26" s="97">
        <v>0</v>
      </c>
      <c r="C26" s="98">
        <v>0</v>
      </c>
      <c r="D26" s="91">
        <f t="shared" si="0"/>
        <v>0</v>
      </c>
    </row>
    <row r="27" ht="20.25" customHeight="1" spans="1:4">
      <c r="A27" s="92" t="s">
        <v>1479</v>
      </c>
      <c r="B27" s="97">
        <v>0</v>
      </c>
      <c r="C27" s="98">
        <v>0</v>
      </c>
      <c r="D27" s="91">
        <f t="shared" si="0"/>
        <v>0</v>
      </c>
    </row>
    <row r="28" ht="20.25" customHeight="1" spans="1:4">
      <c r="A28" s="92" t="s">
        <v>1480</v>
      </c>
      <c r="B28" s="97">
        <f>SUM(B29:B34)</f>
        <v>0</v>
      </c>
      <c r="C28" s="98">
        <v>0</v>
      </c>
      <c r="D28" s="91">
        <f t="shared" si="0"/>
        <v>0</v>
      </c>
    </row>
    <row r="29" ht="20.25" customHeight="1" spans="1:4">
      <c r="A29" s="92" t="s">
        <v>1481</v>
      </c>
      <c r="B29" s="97">
        <v>0</v>
      </c>
      <c r="C29" s="98">
        <v>0</v>
      </c>
      <c r="D29" s="91">
        <f t="shared" si="0"/>
        <v>0</v>
      </c>
    </row>
    <row r="30" ht="20.25" customHeight="1" spans="1:4">
      <c r="A30" s="92" t="s">
        <v>1482</v>
      </c>
      <c r="B30" s="97">
        <v>0</v>
      </c>
      <c r="C30" s="98">
        <v>0</v>
      </c>
      <c r="D30" s="91">
        <f t="shared" si="0"/>
        <v>0</v>
      </c>
    </row>
    <row r="31" ht="20.25" customHeight="1" spans="1:4">
      <c r="A31" s="92" t="s">
        <v>1483</v>
      </c>
      <c r="B31" s="97">
        <v>0</v>
      </c>
      <c r="C31" s="98">
        <v>0</v>
      </c>
      <c r="D31" s="91">
        <f t="shared" si="0"/>
        <v>0</v>
      </c>
    </row>
    <row r="32" ht="20.25" customHeight="1" spans="1:4">
      <c r="A32" s="92" t="s">
        <v>1484</v>
      </c>
      <c r="B32" s="97">
        <v>0</v>
      </c>
      <c r="C32" s="98">
        <v>0</v>
      </c>
      <c r="D32" s="91">
        <f t="shared" si="0"/>
        <v>0</v>
      </c>
    </row>
    <row r="33" ht="20.25" customHeight="1" spans="1:4">
      <c r="A33" s="92" t="s">
        <v>1485</v>
      </c>
      <c r="B33" s="97">
        <v>0</v>
      </c>
      <c r="C33" s="98">
        <v>0</v>
      </c>
      <c r="D33" s="91">
        <f t="shared" si="0"/>
        <v>0</v>
      </c>
    </row>
    <row r="34" ht="20.25" customHeight="1" spans="1:4">
      <c r="A34" s="92" t="s">
        <v>1486</v>
      </c>
      <c r="B34" s="97">
        <v>0</v>
      </c>
      <c r="C34" s="98">
        <v>0</v>
      </c>
      <c r="D34" s="91">
        <f t="shared" si="0"/>
        <v>0</v>
      </c>
    </row>
    <row r="35" ht="20.25" customHeight="1" spans="1:4">
      <c r="A35" s="92" t="s">
        <v>1487</v>
      </c>
      <c r="B35" s="97">
        <f>SUM(B36:B38)</f>
        <v>103104</v>
      </c>
      <c r="C35" s="98">
        <v>104545</v>
      </c>
      <c r="D35" s="91">
        <f t="shared" si="0"/>
        <v>101.397617939168</v>
      </c>
    </row>
    <row r="36" ht="20.25" customHeight="1" spans="1:4">
      <c r="A36" s="92" t="s">
        <v>1488</v>
      </c>
      <c r="B36" s="97">
        <v>98840</v>
      </c>
      <c r="C36" s="98">
        <v>102347</v>
      </c>
      <c r="D36" s="91">
        <f t="shared" si="0"/>
        <v>103.548158640227</v>
      </c>
    </row>
    <row r="37" ht="20.25" customHeight="1" spans="1:4">
      <c r="A37" s="92" t="s">
        <v>1489</v>
      </c>
      <c r="B37" s="97">
        <v>4264</v>
      </c>
      <c r="C37" s="98">
        <v>2198</v>
      </c>
      <c r="D37" s="91">
        <f t="shared" si="0"/>
        <v>51.5478424015009</v>
      </c>
    </row>
    <row r="38" ht="20.25" customHeight="1" spans="1:4">
      <c r="A38" s="92" t="s">
        <v>1490</v>
      </c>
      <c r="B38" s="97">
        <v>0</v>
      </c>
      <c r="C38" s="98">
        <v>0</v>
      </c>
      <c r="D38" s="91">
        <f t="shared" si="0"/>
        <v>0</v>
      </c>
    </row>
    <row r="39" ht="20.25" customHeight="1" spans="1:4">
      <c r="A39" s="92" t="s">
        <v>1491</v>
      </c>
      <c r="B39" s="97">
        <f>SUM(B40:B41)</f>
        <v>232</v>
      </c>
      <c r="C39" s="98">
        <v>1</v>
      </c>
      <c r="D39" s="91">
        <f t="shared" si="0"/>
        <v>0.431034482758621</v>
      </c>
    </row>
    <row r="40" ht="20.25" customHeight="1" spans="1:4">
      <c r="A40" s="92" t="s">
        <v>1492</v>
      </c>
      <c r="B40" s="97">
        <v>232</v>
      </c>
      <c r="C40" s="98">
        <v>1</v>
      </c>
      <c r="D40" s="91">
        <f t="shared" si="0"/>
        <v>0.431034482758621</v>
      </c>
    </row>
    <row r="41" ht="20.25" customHeight="1" spans="1:4">
      <c r="A41" s="92" t="s">
        <v>1493</v>
      </c>
      <c r="B41" s="97">
        <v>0</v>
      </c>
      <c r="C41" s="98">
        <v>0</v>
      </c>
      <c r="D41" s="91">
        <f t="shared" si="0"/>
        <v>0</v>
      </c>
    </row>
    <row r="42" ht="20.25" customHeight="1" spans="1:4">
      <c r="A42" s="92" t="s">
        <v>1494</v>
      </c>
      <c r="B42" s="97">
        <f>SUM(B43:B45)</f>
        <v>0</v>
      </c>
      <c r="C42" s="98">
        <v>0</v>
      </c>
      <c r="D42" s="91">
        <f t="shared" si="0"/>
        <v>0</v>
      </c>
    </row>
    <row r="43" ht="20.25" customHeight="1" spans="1:4">
      <c r="A43" s="92" t="s">
        <v>1495</v>
      </c>
      <c r="B43" s="97">
        <v>0</v>
      </c>
      <c r="C43" s="98">
        <v>0</v>
      </c>
      <c r="D43" s="91">
        <f t="shared" si="0"/>
        <v>0</v>
      </c>
    </row>
    <row r="44" ht="20.25" customHeight="1" spans="1:4">
      <c r="A44" s="92" t="s">
        <v>1496</v>
      </c>
      <c r="B44" s="97">
        <v>0</v>
      </c>
      <c r="C44" s="98">
        <v>0</v>
      </c>
      <c r="D44" s="91">
        <f t="shared" si="0"/>
        <v>0</v>
      </c>
    </row>
    <row r="45" ht="20.25" customHeight="1" spans="1:4">
      <c r="A45" s="92" t="s">
        <v>1497</v>
      </c>
      <c r="B45" s="97">
        <v>0</v>
      </c>
      <c r="C45" s="98">
        <v>0</v>
      </c>
      <c r="D45" s="91">
        <f t="shared" si="0"/>
        <v>0</v>
      </c>
    </row>
    <row r="46" ht="20.25" customHeight="1" spans="1:4">
      <c r="A46" s="92" t="s">
        <v>1498</v>
      </c>
      <c r="B46" s="97">
        <f>SUM(B47:B50)</f>
        <v>0</v>
      </c>
      <c r="C46" s="98">
        <v>0</v>
      </c>
      <c r="D46" s="91">
        <f t="shared" si="0"/>
        <v>0</v>
      </c>
    </row>
    <row r="47" ht="20.25" customHeight="1" spans="1:4">
      <c r="A47" s="92" t="s">
        <v>1499</v>
      </c>
      <c r="B47" s="97">
        <v>0</v>
      </c>
      <c r="C47" s="98">
        <v>0</v>
      </c>
      <c r="D47" s="91">
        <f t="shared" si="0"/>
        <v>0</v>
      </c>
    </row>
    <row r="48" ht="20.25" customHeight="1" spans="1:4">
      <c r="A48" s="92" t="s">
        <v>1500</v>
      </c>
      <c r="B48" s="97">
        <v>0</v>
      </c>
      <c r="C48" s="98">
        <v>0</v>
      </c>
      <c r="D48" s="91">
        <f t="shared" si="0"/>
        <v>0</v>
      </c>
    </row>
    <row r="49" ht="20.25" customHeight="1" spans="1:4">
      <c r="A49" s="92" t="s">
        <v>1501</v>
      </c>
      <c r="B49" s="97">
        <v>0</v>
      </c>
      <c r="C49" s="98">
        <v>0</v>
      </c>
      <c r="D49" s="91">
        <f t="shared" si="0"/>
        <v>0</v>
      </c>
    </row>
    <row r="50" ht="20.25" customHeight="1" spans="1:4">
      <c r="A50" s="92" t="s">
        <v>1502</v>
      </c>
      <c r="B50" s="97">
        <v>0</v>
      </c>
      <c r="C50" s="98">
        <v>0</v>
      </c>
      <c r="D50" s="91">
        <f t="shared" si="0"/>
        <v>0</v>
      </c>
    </row>
    <row r="51" ht="20.25" customHeight="1" spans="1:4">
      <c r="A51" s="92" t="s">
        <v>1503</v>
      </c>
      <c r="B51" s="97">
        <f>SUM(B52:B56)</f>
        <v>14112</v>
      </c>
      <c r="C51" s="98">
        <v>11847</v>
      </c>
      <c r="D51" s="91">
        <f t="shared" si="0"/>
        <v>83.9498299319728</v>
      </c>
    </row>
    <row r="52" ht="20.25" customHeight="1" spans="1:4">
      <c r="A52" s="92" t="s">
        <v>1504</v>
      </c>
      <c r="B52" s="97">
        <v>13777</v>
      </c>
      <c r="C52" s="98">
        <v>11015</v>
      </c>
      <c r="D52" s="91">
        <f t="shared" si="0"/>
        <v>79.9520940698265</v>
      </c>
    </row>
    <row r="53" ht="20.25" customHeight="1" spans="1:4">
      <c r="A53" s="92" t="s">
        <v>1505</v>
      </c>
      <c r="B53" s="97">
        <v>0</v>
      </c>
      <c r="C53" s="98">
        <v>0</v>
      </c>
      <c r="D53" s="91">
        <f t="shared" si="0"/>
        <v>0</v>
      </c>
    </row>
    <row r="54" ht="20.25" customHeight="1" spans="1:4">
      <c r="A54" s="92" t="s">
        <v>1506</v>
      </c>
      <c r="B54" s="97">
        <v>0</v>
      </c>
      <c r="C54" s="98">
        <v>0</v>
      </c>
      <c r="D54" s="91">
        <f t="shared" si="0"/>
        <v>0</v>
      </c>
    </row>
    <row r="55" ht="20.25" customHeight="1" spans="1:4">
      <c r="A55" s="92" t="s">
        <v>1507</v>
      </c>
      <c r="B55" s="97">
        <v>335</v>
      </c>
      <c r="C55" s="98">
        <v>427</v>
      </c>
      <c r="D55" s="91">
        <f t="shared" si="0"/>
        <v>127.462686567164</v>
      </c>
    </row>
    <row r="56" ht="20.25" customHeight="1" spans="1:4">
      <c r="A56" s="92" t="s">
        <v>1508</v>
      </c>
      <c r="B56" s="97">
        <v>0</v>
      </c>
      <c r="C56" s="98">
        <v>405</v>
      </c>
      <c r="D56" s="91">
        <f t="shared" si="0"/>
        <v>0</v>
      </c>
    </row>
    <row r="57" ht="20.25" customHeight="1" spans="1:4">
      <c r="A57" s="92" t="s">
        <v>1509</v>
      </c>
      <c r="B57" s="97">
        <f>SUM(B58:B60)</f>
        <v>0</v>
      </c>
      <c r="C57" s="98">
        <v>0</v>
      </c>
      <c r="D57" s="91">
        <f t="shared" si="0"/>
        <v>0</v>
      </c>
    </row>
    <row r="58" ht="20.25" customHeight="1" spans="1:4">
      <c r="A58" s="92" t="s">
        <v>1510</v>
      </c>
      <c r="B58" s="97">
        <v>0</v>
      </c>
      <c r="C58" s="98">
        <v>0</v>
      </c>
      <c r="D58" s="91">
        <f t="shared" si="0"/>
        <v>0</v>
      </c>
    </row>
    <row r="59" ht="20.25" customHeight="1" spans="1:4">
      <c r="A59" s="92" t="s">
        <v>1511</v>
      </c>
      <c r="B59" s="97">
        <v>0</v>
      </c>
      <c r="C59" s="98">
        <v>0</v>
      </c>
      <c r="D59" s="91">
        <f t="shared" si="0"/>
        <v>0</v>
      </c>
    </row>
    <row r="60" ht="20.25" customHeight="1" spans="1:4">
      <c r="A60" s="92" t="s">
        <v>1512</v>
      </c>
      <c r="B60" s="105">
        <v>0</v>
      </c>
      <c r="C60" s="98">
        <v>0</v>
      </c>
      <c r="D60" s="91">
        <f t="shared" si="0"/>
        <v>0</v>
      </c>
    </row>
    <row r="61" ht="20.25" customHeight="1" spans="1:4">
      <c r="A61" s="92" t="s">
        <v>1513</v>
      </c>
      <c r="B61" s="97">
        <f>SUM(B62:B65)</f>
        <v>0</v>
      </c>
      <c r="C61" s="98">
        <v>0</v>
      </c>
      <c r="D61" s="91">
        <f t="shared" si="0"/>
        <v>0</v>
      </c>
    </row>
    <row r="62" ht="20.25" customHeight="1" spans="1:4">
      <c r="A62" s="92" t="s">
        <v>1514</v>
      </c>
      <c r="B62" s="97">
        <v>0</v>
      </c>
      <c r="C62" s="98">
        <v>0</v>
      </c>
      <c r="D62" s="91">
        <f t="shared" si="0"/>
        <v>0</v>
      </c>
    </row>
    <row r="63" ht="20.25" customHeight="1" spans="1:4">
      <c r="A63" s="92" t="s">
        <v>1515</v>
      </c>
      <c r="B63" s="97">
        <v>0</v>
      </c>
      <c r="C63" s="98">
        <v>0</v>
      </c>
      <c r="D63" s="91">
        <f t="shared" si="0"/>
        <v>0</v>
      </c>
    </row>
    <row r="64" ht="20.25" customHeight="1" spans="1:4">
      <c r="A64" s="92" t="s">
        <v>1516</v>
      </c>
      <c r="B64" s="97">
        <v>0</v>
      </c>
      <c r="C64" s="98">
        <v>0</v>
      </c>
      <c r="D64" s="91">
        <f t="shared" si="0"/>
        <v>0</v>
      </c>
    </row>
    <row r="65" ht="20.25" customHeight="1" spans="1:4">
      <c r="A65" s="92" t="s">
        <v>1517</v>
      </c>
      <c r="B65" s="97">
        <v>0</v>
      </c>
      <c r="C65" s="98">
        <v>0</v>
      </c>
      <c r="D65" s="91">
        <f t="shared" si="0"/>
        <v>0</v>
      </c>
    </row>
    <row r="66" ht="20.25" customHeight="1" spans="1:4">
      <c r="A66" s="92" t="s">
        <v>1518</v>
      </c>
      <c r="B66" s="97">
        <f>SUM(B67:B68)</f>
        <v>5529</v>
      </c>
      <c r="C66" s="98">
        <v>0</v>
      </c>
      <c r="D66" s="91">
        <f t="shared" si="0"/>
        <v>0</v>
      </c>
    </row>
    <row r="67" ht="20.25" customHeight="1" spans="1:4">
      <c r="A67" s="92" t="s">
        <v>1519</v>
      </c>
      <c r="B67" s="97">
        <v>0</v>
      </c>
      <c r="C67" s="98">
        <v>0</v>
      </c>
      <c r="D67" s="91">
        <f t="shared" si="0"/>
        <v>0</v>
      </c>
    </row>
    <row r="68" ht="20.25" customHeight="1" spans="1:4">
      <c r="A68" s="92" t="s">
        <v>1520</v>
      </c>
      <c r="B68" s="97">
        <v>5529</v>
      </c>
      <c r="C68" s="98">
        <v>0</v>
      </c>
      <c r="D68" s="91">
        <f t="shared" ref="D68:D74" si="1">IF(B68&lt;&gt;0,(C68/B68)*100,0)</f>
        <v>0</v>
      </c>
    </row>
    <row r="69" ht="20.25" customHeight="1" spans="1:4">
      <c r="A69" s="92" t="s">
        <v>1521</v>
      </c>
      <c r="B69" s="97">
        <f>SUM(B70:B74)</f>
        <v>0</v>
      </c>
      <c r="C69" s="98">
        <v>0</v>
      </c>
      <c r="D69" s="91">
        <f t="shared" si="1"/>
        <v>0</v>
      </c>
    </row>
    <row r="70" ht="20.25" customHeight="1" spans="1:4">
      <c r="A70" s="92" t="s">
        <v>1522</v>
      </c>
      <c r="B70" s="97">
        <v>0</v>
      </c>
      <c r="C70" s="98">
        <v>0</v>
      </c>
      <c r="D70" s="91">
        <f t="shared" si="1"/>
        <v>0</v>
      </c>
    </row>
    <row r="71" ht="20.25" customHeight="1" spans="1:4">
      <c r="A71" s="92" t="s">
        <v>1523</v>
      </c>
      <c r="B71" s="97">
        <v>0</v>
      </c>
      <c r="C71" s="98"/>
      <c r="D71" s="91">
        <f t="shared" si="1"/>
        <v>0</v>
      </c>
    </row>
    <row r="72" ht="20.25" customHeight="1" spans="1:4">
      <c r="A72" s="92" t="s">
        <v>1524</v>
      </c>
      <c r="B72" s="97">
        <v>0</v>
      </c>
      <c r="C72" s="98">
        <v>0</v>
      </c>
      <c r="D72" s="91">
        <f t="shared" si="1"/>
        <v>0</v>
      </c>
    </row>
    <row r="73" ht="20.25" customHeight="1" spans="1:4">
      <c r="A73" s="92" t="s">
        <v>1525</v>
      </c>
      <c r="B73" s="97">
        <v>0</v>
      </c>
      <c r="C73" s="98">
        <v>0</v>
      </c>
      <c r="D73" s="91">
        <f t="shared" si="1"/>
        <v>0</v>
      </c>
    </row>
    <row r="74" ht="20.25" customHeight="1" spans="1:4">
      <c r="A74" s="92" t="s">
        <v>1526</v>
      </c>
      <c r="B74" s="97">
        <v>0</v>
      </c>
      <c r="C74" s="98">
        <v>0</v>
      </c>
      <c r="D74" s="91">
        <f t="shared" si="1"/>
        <v>0</v>
      </c>
    </row>
    <row r="75" ht="20.25" customHeight="1" spans="1:4">
      <c r="A75" s="92"/>
      <c r="B75" s="98">
        <v>0</v>
      </c>
      <c r="C75" s="98">
        <v>0</v>
      </c>
      <c r="D75" s="91">
        <v>0</v>
      </c>
    </row>
    <row r="76" ht="20.25" customHeight="1" spans="1:4">
      <c r="A76" s="30" t="s">
        <v>1527</v>
      </c>
      <c r="B76" s="98">
        <v>186322</v>
      </c>
      <c r="C76" s="98">
        <v>160702</v>
      </c>
      <c r="D76" s="91">
        <f>IF(B76&lt;&gt;0,(C76/B76)*100,0)</f>
        <v>86.2496108886766</v>
      </c>
    </row>
  </sheetData>
  <mergeCells count="2">
    <mergeCell ref="A1:D1"/>
    <mergeCell ref="A2:D2"/>
  </mergeCells>
  <pageMargins left="0.691666666666667" right="0.691666666666667" top="0.75" bottom="0.75" header="0" footer="0"/>
  <pageSetup paperSize="9" scale="94" orientation="portrait" blackAndWhite="1" useFirstPageNumber="1"/>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86"/>
  <sheetViews>
    <sheetView showGridLines="0" view="pageBreakPreview" zoomScaleNormal="100" workbookViewId="0">
      <selection activeCell="A1" sqref="A1:J1"/>
    </sheetView>
  </sheetViews>
  <sheetFormatPr defaultColWidth="8.75" defaultRowHeight="14.25" customHeight="1"/>
  <cols>
    <col min="1" max="1" width="57.1296296296296" style="31" customWidth="1"/>
    <col min="2" max="2" width="13.6296296296296" style="2" customWidth="1"/>
    <col min="3" max="6" width="13.6296296296296" style="31" customWidth="1"/>
    <col min="7" max="7" width="13.8703703703704" style="2" customWidth="1"/>
    <col min="8" max="10" width="13.8703703703704" style="31" customWidth="1"/>
    <col min="11" max="32" width="9" style="2" customWidth="1"/>
    <col min="33" max="16384" width="8.75" style="2" customWidth="1"/>
  </cols>
  <sheetData>
    <row r="1" ht="50.25" customHeight="1" spans="1:10">
      <c r="A1" s="32" t="s">
        <v>1528</v>
      </c>
      <c r="B1" s="103"/>
      <c r="C1" s="32"/>
      <c r="D1" s="32"/>
      <c r="E1" s="32"/>
      <c r="F1" s="32"/>
      <c r="G1" s="103"/>
      <c r="H1" s="32"/>
      <c r="I1" s="32"/>
      <c r="J1" s="32"/>
    </row>
    <row r="2" ht="20.25" customHeight="1" spans="1:10">
      <c r="A2" s="5"/>
      <c r="B2" s="103"/>
      <c r="C2" s="5"/>
      <c r="D2" s="5"/>
      <c r="E2" s="5"/>
      <c r="F2" s="5"/>
      <c r="G2" s="103"/>
      <c r="H2" s="5"/>
      <c r="I2" s="5"/>
      <c r="J2" s="5" t="s">
        <v>107</v>
      </c>
    </row>
    <row r="3" ht="30" customHeight="1" spans="1:10">
      <c r="A3" s="6" t="s">
        <v>2</v>
      </c>
      <c r="B3" s="7" t="s">
        <v>3</v>
      </c>
      <c r="C3" s="7" t="s">
        <v>4</v>
      </c>
      <c r="D3" s="7" t="s">
        <v>5</v>
      </c>
      <c r="E3" s="7" t="s">
        <v>6</v>
      </c>
      <c r="F3" s="7" t="s">
        <v>7</v>
      </c>
      <c r="G3" s="7" t="s">
        <v>8</v>
      </c>
      <c r="H3" s="7" t="s">
        <v>9</v>
      </c>
      <c r="I3" s="7" t="s">
        <v>10</v>
      </c>
      <c r="J3" s="7" t="s">
        <v>11</v>
      </c>
    </row>
    <row r="4" ht="20.25" customHeight="1" spans="1:10">
      <c r="A4" s="8" t="s">
        <v>1529</v>
      </c>
      <c r="B4" s="99">
        <v>0</v>
      </c>
      <c r="C4" s="9">
        <v>566523</v>
      </c>
      <c r="D4" s="9">
        <v>168226</v>
      </c>
      <c r="E4" s="9">
        <v>78932</v>
      </c>
      <c r="F4" s="9">
        <v>144076</v>
      </c>
      <c r="G4" s="100">
        <f t="shared" ref="G4:G67" si="0">IF(B4&lt;&gt;0,(F4/B4)*100,0)</f>
        <v>0</v>
      </c>
      <c r="H4" s="91">
        <f t="shared" ref="H4:H67" si="1">IF(C4&lt;&gt;0,(F4/C4)*100,0)</f>
        <v>25.4316241352955</v>
      </c>
      <c r="I4" s="91">
        <f t="shared" ref="I4:I67" si="2">IF(D4&lt;&gt;0,(F4/D4)*100,0)</f>
        <v>85.6443118186249</v>
      </c>
      <c r="J4" s="91">
        <f t="shared" ref="J4:J67" si="3">IF(E4&lt;&gt;0,(F4/E4)*100,0)</f>
        <v>182.531799523641</v>
      </c>
    </row>
    <row r="5" ht="20.25" customHeight="1" spans="1:10">
      <c r="A5" s="8" t="s">
        <v>1530</v>
      </c>
      <c r="B5" s="99">
        <v>0</v>
      </c>
      <c r="C5" s="9">
        <v>0</v>
      </c>
      <c r="D5" s="9">
        <v>0</v>
      </c>
      <c r="E5" s="9">
        <v>0</v>
      </c>
      <c r="F5" s="9">
        <v>0</v>
      </c>
      <c r="G5" s="100">
        <f t="shared" si="0"/>
        <v>0</v>
      </c>
      <c r="H5" s="91">
        <f t="shared" si="1"/>
        <v>0</v>
      </c>
      <c r="I5" s="91">
        <f t="shared" si="2"/>
        <v>0</v>
      </c>
      <c r="J5" s="91">
        <f t="shared" si="3"/>
        <v>0</v>
      </c>
    </row>
    <row r="6" ht="20.25" customHeight="1" spans="1:10">
      <c r="A6" s="8" t="s">
        <v>1531</v>
      </c>
      <c r="B6" s="99">
        <v>0</v>
      </c>
      <c r="C6" s="9">
        <v>0</v>
      </c>
      <c r="D6" s="9">
        <v>0</v>
      </c>
      <c r="E6" s="9">
        <v>0</v>
      </c>
      <c r="F6" s="9">
        <v>0</v>
      </c>
      <c r="G6" s="100">
        <f t="shared" si="0"/>
        <v>0</v>
      </c>
      <c r="H6" s="91">
        <f t="shared" si="1"/>
        <v>0</v>
      </c>
      <c r="I6" s="91">
        <f t="shared" si="2"/>
        <v>0</v>
      </c>
      <c r="J6" s="91">
        <f t="shared" si="3"/>
        <v>0</v>
      </c>
    </row>
    <row r="7" ht="20.25" customHeight="1" spans="1:10">
      <c r="A7" s="8" t="s">
        <v>1532</v>
      </c>
      <c r="B7" s="99">
        <v>0</v>
      </c>
      <c r="C7" s="9">
        <v>0</v>
      </c>
      <c r="D7" s="9">
        <v>0</v>
      </c>
      <c r="E7" s="9">
        <v>0</v>
      </c>
      <c r="F7" s="9">
        <v>0</v>
      </c>
      <c r="G7" s="100">
        <f t="shared" si="0"/>
        <v>0</v>
      </c>
      <c r="H7" s="91">
        <f t="shared" si="1"/>
        <v>0</v>
      </c>
      <c r="I7" s="91">
        <f t="shared" si="2"/>
        <v>0</v>
      </c>
      <c r="J7" s="91">
        <f t="shared" si="3"/>
        <v>0</v>
      </c>
    </row>
    <row r="8" ht="20.25" customHeight="1" spans="1:10">
      <c r="A8" s="8" t="s">
        <v>1533</v>
      </c>
      <c r="B8" s="99">
        <v>0</v>
      </c>
      <c r="C8" s="9">
        <v>0</v>
      </c>
      <c r="D8" s="9">
        <v>0</v>
      </c>
      <c r="E8" s="9">
        <v>0</v>
      </c>
      <c r="F8" s="9">
        <v>0</v>
      </c>
      <c r="G8" s="100">
        <f t="shared" si="0"/>
        <v>0</v>
      </c>
      <c r="H8" s="91">
        <f t="shared" si="1"/>
        <v>0</v>
      </c>
      <c r="I8" s="91">
        <f t="shared" si="2"/>
        <v>0</v>
      </c>
      <c r="J8" s="91">
        <f t="shared" si="3"/>
        <v>0</v>
      </c>
    </row>
    <row r="9" ht="20.25" customHeight="1" spans="1:10">
      <c r="A9" s="8" t="s">
        <v>1534</v>
      </c>
      <c r="B9" s="99">
        <v>0</v>
      </c>
      <c r="C9" s="9">
        <v>0</v>
      </c>
      <c r="D9" s="9">
        <v>0</v>
      </c>
      <c r="E9" s="9">
        <v>0</v>
      </c>
      <c r="F9" s="9">
        <v>0</v>
      </c>
      <c r="G9" s="100">
        <f t="shared" si="0"/>
        <v>0</v>
      </c>
      <c r="H9" s="91">
        <f t="shared" si="1"/>
        <v>0</v>
      </c>
      <c r="I9" s="91">
        <f t="shared" si="2"/>
        <v>0</v>
      </c>
      <c r="J9" s="91">
        <f t="shared" si="3"/>
        <v>0</v>
      </c>
    </row>
    <row r="10" ht="20.25" customHeight="1" spans="1:10">
      <c r="A10" s="8" t="s">
        <v>1535</v>
      </c>
      <c r="B10" s="99">
        <v>0</v>
      </c>
      <c r="C10" s="9">
        <v>0</v>
      </c>
      <c r="D10" s="9">
        <v>0</v>
      </c>
      <c r="E10" s="9">
        <v>0</v>
      </c>
      <c r="F10" s="9">
        <v>0</v>
      </c>
      <c r="G10" s="100">
        <f t="shared" si="0"/>
        <v>0</v>
      </c>
      <c r="H10" s="91">
        <f t="shared" si="1"/>
        <v>0</v>
      </c>
      <c r="I10" s="91">
        <f t="shared" si="2"/>
        <v>0</v>
      </c>
      <c r="J10" s="91">
        <f t="shared" si="3"/>
        <v>0</v>
      </c>
    </row>
    <row r="11" ht="20.25" customHeight="1" spans="1:10">
      <c r="A11" s="8" t="s">
        <v>1536</v>
      </c>
      <c r="B11" s="99">
        <v>0</v>
      </c>
      <c r="C11" s="9">
        <v>0</v>
      </c>
      <c r="D11" s="9">
        <v>0</v>
      </c>
      <c r="E11" s="9">
        <v>0</v>
      </c>
      <c r="F11" s="9">
        <v>0</v>
      </c>
      <c r="G11" s="100">
        <f t="shared" si="0"/>
        <v>0</v>
      </c>
      <c r="H11" s="91">
        <f t="shared" si="1"/>
        <v>0</v>
      </c>
      <c r="I11" s="91">
        <f t="shared" si="2"/>
        <v>0</v>
      </c>
      <c r="J11" s="91">
        <f t="shared" si="3"/>
        <v>0</v>
      </c>
    </row>
    <row r="12" ht="20.25" customHeight="1" spans="1:10">
      <c r="A12" s="8" t="s">
        <v>1537</v>
      </c>
      <c r="B12" s="99">
        <v>0</v>
      </c>
      <c r="C12" s="9">
        <v>0</v>
      </c>
      <c r="D12" s="9">
        <v>0</v>
      </c>
      <c r="E12" s="9">
        <v>0</v>
      </c>
      <c r="F12" s="9">
        <v>0</v>
      </c>
      <c r="G12" s="100">
        <f t="shared" si="0"/>
        <v>0</v>
      </c>
      <c r="H12" s="91">
        <f t="shared" si="1"/>
        <v>0</v>
      </c>
      <c r="I12" s="91">
        <f t="shared" si="2"/>
        <v>0</v>
      </c>
      <c r="J12" s="91">
        <f t="shared" si="3"/>
        <v>0</v>
      </c>
    </row>
    <row r="13" ht="20.25" customHeight="1" spans="1:10">
      <c r="A13" s="8" t="s">
        <v>1538</v>
      </c>
      <c r="B13" s="99">
        <v>0</v>
      </c>
      <c r="C13" s="9">
        <v>0</v>
      </c>
      <c r="D13" s="9">
        <v>0</v>
      </c>
      <c r="E13" s="9">
        <v>0</v>
      </c>
      <c r="F13" s="9">
        <v>0</v>
      </c>
      <c r="G13" s="100">
        <f t="shared" si="0"/>
        <v>0</v>
      </c>
      <c r="H13" s="91">
        <f t="shared" si="1"/>
        <v>0</v>
      </c>
      <c r="I13" s="91">
        <f t="shared" si="2"/>
        <v>0</v>
      </c>
      <c r="J13" s="91">
        <f t="shared" si="3"/>
        <v>0</v>
      </c>
    </row>
    <row r="14" ht="20.25" customHeight="1" spans="1:10">
      <c r="A14" s="8" t="s">
        <v>1539</v>
      </c>
      <c r="B14" s="99">
        <v>0</v>
      </c>
      <c r="C14" s="9">
        <v>0</v>
      </c>
      <c r="D14" s="9">
        <v>0</v>
      </c>
      <c r="E14" s="9">
        <v>0</v>
      </c>
      <c r="F14" s="9">
        <v>0</v>
      </c>
      <c r="G14" s="100">
        <f t="shared" si="0"/>
        <v>0</v>
      </c>
      <c r="H14" s="91">
        <f t="shared" si="1"/>
        <v>0</v>
      </c>
      <c r="I14" s="91">
        <f t="shared" si="2"/>
        <v>0</v>
      </c>
      <c r="J14" s="91">
        <f t="shared" si="3"/>
        <v>0</v>
      </c>
    </row>
    <row r="15" ht="20.25" customHeight="1" spans="1:10">
      <c r="A15" s="8" t="s">
        <v>1540</v>
      </c>
      <c r="B15" s="99">
        <v>0</v>
      </c>
      <c r="C15" s="9">
        <v>566523</v>
      </c>
      <c r="D15" s="9">
        <v>168226</v>
      </c>
      <c r="E15" s="9">
        <v>78276</v>
      </c>
      <c r="F15" s="9">
        <v>144076</v>
      </c>
      <c r="G15" s="100">
        <f t="shared" si="0"/>
        <v>0</v>
      </c>
      <c r="H15" s="91">
        <f t="shared" si="1"/>
        <v>25.4316241352955</v>
      </c>
      <c r="I15" s="91">
        <f t="shared" si="2"/>
        <v>85.6443118186249</v>
      </c>
      <c r="J15" s="91">
        <f t="shared" si="3"/>
        <v>184.061525882774</v>
      </c>
    </row>
    <row r="16" ht="20.25" customHeight="1" spans="1:10">
      <c r="A16" s="8" t="s">
        <v>1541</v>
      </c>
      <c r="B16" s="99">
        <v>0</v>
      </c>
      <c r="C16" s="9">
        <v>0</v>
      </c>
      <c r="D16" s="9">
        <v>0</v>
      </c>
      <c r="E16" s="9">
        <v>66943</v>
      </c>
      <c r="F16" s="9">
        <v>126750</v>
      </c>
      <c r="G16" s="100">
        <f t="shared" si="0"/>
        <v>0</v>
      </c>
      <c r="H16" s="91">
        <f t="shared" si="1"/>
        <v>0</v>
      </c>
      <c r="I16" s="91">
        <f t="shared" si="2"/>
        <v>0</v>
      </c>
      <c r="J16" s="91">
        <f t="shared" si="3"/>
        <v>189.340184933451</v>
      </c>
    </row>
    <row r="17" ht="20.25" customHeight="1" spans="1:10">
      <c r="A17" s="8" t="s">
        <v>1542</v>
      </c>
      <c r="B17" s="99">
        <v>0</v>
      </c>
      <c r="C17" s="9">
        <v>0</v>
      </c>
      <c r="D17" s="9">
        <v>0</v>
      </c>
      <c r="E17" s="9">
        <v>2608</v>
      </c>
      <c r="F17" s="9">
        <v>2030</v>
      </c>
      <c r="G17" s="100">
        <f t="shared" si="0"/>
        <v>0</v>
      </c>
      <c r="H17" s="91">
        <f t="shared" si="1"/>
        <v>0</v>
      </c>
      <c r="I17" s="91">
        <f t="shared" si="2"/>
        <v>0</v>
      </c>
      <c r="J17" s="91">
        <f t="shared" si="3"/>
        <v>77.8374233128834</v>
      </c>
    </row>
    <row r="18" ht="20.25" customHeight="1" spans="1:10">
      <c r="A18" s="8" t="s">
        <v>1543</v>
      </c>
      <c r="B18" s="99">
        <v>0</v>
      </c>
      <c r="C18" s="9">
        <v>0</v>
      </c>
      <c r="D18" s="9">
        <v>0</v>
      </c>
      <c r="E18" s="9">
        <v>8860</v>
      </c>
      <c r="F18" s="9">
        <v>17157</v>
      </c>
      <c r="G18" s="100">
        <f t="shared" si="0"/>
        <v>0</v>
      </c>
      <c r="H18" s="91">
        <f t="shared" si="1"/>
        <v>0</v>
      </c>
      <c r="I18" s="91">
        <f t="shared" si="2"/>
        <v>0</v>
      </c>
      <c r="J18" s="91">
        <f t="shared" si="3"/>
        <v>193.645598194131</v>
      </c>
    </row>
    <row r="19" ht="20.25" customHeight="1" spans="1:10">
      <c r="A19" s="8" t="s">
        <v>1544</v>
      </c>
      <c r="B19" s="99">
        <v>0</v>
      </c>
      <c r="C19" s="9">
        <v>0</v>
      </c>
      <c r="D19" s="9">
        <v>0</v>
      </c>
      <c r="E19" s="9">
        <v>-1891</v>
      </c>
      <c r="F19" s="9">
        <v>-1861</v>
      </c>
      <c r="G19" s="100">
        <f t="shared" si="0"/>
        <v>0</v>
      </c>
      <c r="H19" s="91">
        <f t="shared" si="1"/>
        <v>0</v>
      </c>
      <c r="I19" s="91">
        <f t="shared" si="2"/>
        <v>0</v>
      </c>
      <c r="J19" s="91">
        <f t="shared" si="3"/>
        <v>98.4135378106822</v>
      </c>
    </row>
    <row r="20" ht="20.25" customHeight="1" spans="1:10">
      <c r="A20" s="8" t="s">
        <v>1545</v>
      </c>
      <c r="B20" s="99">
        <v>0</v>
      </c>
      <c r="C20" s="9">
        <v>0</v>
      </c>
      <c r="D20" s="9">
        <v>0</v>
      </c>
      <c r="E20" s="9">
        <v>1756</v>
      </c>
      <c r="F20" s="9">
        <v>0</v>
      </c>
      <c r="G20" s="100">
        <f t="shared" si="0"/>
        <v>0</v>
      </c>
      <c r="H20" s="91">
        <f t="shared" si="1"/>
        <v>0</v>
      </c>
      <c r="I20" s="91">
        <f t="shared" si="2"/>
        <v>0</v>
      </c>
      <c r="J20" s="91">
        <f t="shared" si="3"/>
        <v>0</v>
      </c>
    </row>
    <row r="21" ht="20.25" customHeight="1" spans="1:10">
      <c r="A21" s="8" t="s">
        <v>1546</v>
      </c>
      <c r="B21" s="99">
        <v>0</v>
      </c>
      <c r="C21" s="9">
        <v>0</v>
      </c>
      <c r="D21" s="9">
        <v>0</v>
      </c>
      <c r="E21" s="9">
        <v>0</v>
      </c>
      <c r="F21" s="9">
        <v>0</v>
      </c>
      <c r="G21" s="100">
        <f t="shared" si="0"/>
        <v>0</v>
      </c>
      <c r="H21" s="91">
        <f t="shared" si="1"/>
        <v>0</v>
      </c>
      <c r="I21" s="91">
        <f t="shared" si="2"/>
        <v>0</v>
      </c>
      <c r="J21" s="91">
        <f t="shared" si="3"/>
        <v>0</v>
      </c>
    </row>
    <row r="22" ht="20.25" customHeight="1" spans="1:10">
      <c r="A22" s="8" t="s">
        <v>1547</v>
      </c>
      <c r="B22" s="99">
        <v>0</v>
      </c>
      <c r="C22" s="9">
        <v>0</v>
      </c>
      <c r="D22" s="9">
        <v>0</v>
      </c>
      <c r="E22" s="9">
        <v>0</v>
      </c>
      <c r="F22" s="9">
        <v>0</v>
      </c>
      <c r="G22" s="100">
        <f t="shared" si="0"/>
        <v>0</v>
      </c>
      <c r="H22" s="91">
        <f t="shared" si="1"/>
        <v>0</v>
      </c>
      <c r="I22" s="91">
        <f t="shared" si="2"/>
        <v>0</v>
      </c>
      <c r="J22" s="91">
        <f t="shared" si="3"/>
        <v>0</v>
      </c>
    </row>
    <row r="23" ht="20.25" customHeight="1" spans="1:10">
      <c r="A23" s="8" t="s">
        <v>1548</v>
      </c>
      <c r="B23" s="99">
        <v>0</v>
      </c>
      <c r="C23" s="9">
        <v>0</v>
      </c>
      <c r="D23" s="9">
        <v>0</v>
      </c>
      <c r="E23" s="9">
        <v>0</v>
      </c>
      <c r="F23" s="9">
        <v>0</v>
      </c>
      <c r="G23" s="100">
        <f t="shared" si="0"/>
        <v>0</v>
      </c>
      <c r="H23" s="91">
        <f t="shared" si="1"/>
        <v>0</v>
      </c>
      <c r="I23" s="91">
        <f t="shared" si="2"/>
        <v>0</v>
      </c>
      <c r="J23" s="91">
        <f t="shared" si="3"/>
        <v>0</v>
      </c>
    </row>
    <row r="24" ht="20.25" customHeight="1" spans="1:10">
      <c r="A24" s="8" t="s">
        <v>1549</v>
      </c>
      <c r="B24" s="99">
        <v>0</v>
      </c>
      <c r="C24" s="9">
        <v>0</v>
      </c>
      <c r="D24" s="9">
        <v>0</v>
      </c>
      <c r="E24" s="9">
        <v>0</v>
      </c>
      <c r="F24" s="9">
        <v>0</v>
      </c>
      <c r="G24" s="100">
        <f t="shared" si="0"/>
        <v>0</v>
      </c>
      <c r="H24" s="91">
        <f t="shared" si="1"/>
        <v>0</v>
      </c>
      <c r="I24" s="91">
        <f t="shared" si="2"/>
        <v>0</v>
      </c>
      <c r="J24" s="91">
        <f t="shared" si="3"/>
        <v>0</v>
      </c>
    </row>
    <row r="25" ht="20.25" customHeight="1" spans="1:10">
      <c r="A25" s="8" t="s">
        <v>1550</v>
      </c>
      <c r="B25" s="99">
        <v>0</v>
      </c>
      <c r="C25" s="9">
        <v>0</v>
      </c>
      <c r="D25" s="9">
        <v>0</v>
      </c>
      <c r="E25" s="9">
        <v>0</v>
      </c>
      <c r="F25" s="9">
        <v>0</v>
      </c>
      <c r="G25" s="100">
        <f t="shared" si="0"/>
        <v>0</v>
      </c>
      <c r="H25" s="91">
        <f t="shared" si="1"/>
        <v>0</v>
      </c>
      <c r="I25" s="91">
        <f t="shared" si="2"/>
        <v>0</v>
      </c>
      <c r="J25" s="91">
        <f t="shared" si="3"/>
        <v>0</v>
      </c>
    </row>
    <row r="26" ht="20.25" customHeight="1" spans="1:10">
      <c r="A26" s="8" t="s">
        <v>1551</v>
      </c>
      <c r="B26" s="99">
        <v>0</v>
      </c>
      <c r="C26" s="9">
        <v>0</v>
      </c>
      <c r="D26" s="9">
        <v>0</v>
      </c>
      <c r="E26" s="9">
        <v>0</v>
      </c>
      <c r="F26" s="9">
        <v>0</v>
      </c>
      <c r="G26" s="100">
        <f t="shared" si="0"/>
        <v>0</v>
      </c>
      <c r="H26" s="91">
        <f t="shared" si="1"/>
        <v>0</v>
      </c>
      <c r="I26" s="91">
        <f t="shared" si="2"/>
        <v>0</v>
      </c>
      <c r="J26" s="91">
        <f t="shared" si="3"/>
        <v>0</v>
      </c>
    </row>
    <row r="27" ht="20.25" customHeight="1" spans="1:10">
      <c r="A27" s="8" t="s">
        <v>1552</v>
      </c>
      <c r="B27" s="99">
        <v>0</v>
      </c>
      <c r="C27" s="9">
        <v>0</v>
      </c>
      <c r="D27" s="9">
        <v>0</v>
      </c>
      <c r="E27" s="9">
        <v>0</v>
      </c>
      <c r="F27" s="9">
        <v>0</v>
      </c>
      <c r="G27" s="100">
        <f t="shared" si="0"/>
        <v>0</v>
      </c>
      <c r="H27" s="91">
        <f t="shared" si="1"/>
        <v>0</v>
      </c>
      <c r="I27" s="91">
        <f t="shared" si="2"/>
        <v>0</v>
      </c>
      <c r="J27" s="91">
        <f t="shared" si="3"/>
        <v>0</v>
      </c>
    </row>
    <row r="28" ht="20.25" customHeight="1" spans="1:10">
      <c r="A28" s="8" t="s">
        <v>1553</v>
      </c>
      <c r="B28" s="99">
        <v>0</v>
      </c>
      <c r="C28" s="9">
        <v>0</v>
      </c>
      <c r="D28" s="9">
        <v>0</v>
      </c>
      <c r="E28" s="9">
        <v>0</v>
      </c>
      <c r="F28" s="9">
        <v>0</v>
      </c>
      <c r="G28" s="100">
        <f t="shared" si="0"/>
        <v>0</v>
      </c>
      <c r="H28" s="91">
        <f t="shared" si="1"/>
        <v>0</v>
      </c>
      <c r="I28" s="91">
        <f t="shared" si="2"/>
        <v>0</v>
      </c>
      <c r="J28" s="91">
        <f t="shared" si="3"/>
        <v>0</v>
      </c>
    </row>
    <row r="29" ht="20.25" customHeight="1" spans="1:10">
      <c r="A29" s="8" t="s">
        <v>1554</v>
      </c>
      <c r="B29" s="99">
        <v>0</v>
      </c>
      <c r="C29" s="9">
        <v>0</v>
      </c>
      <c r="D29" s="9">
        <v>0</v>
      </c>
      <c r="E29" s="9">
        <v>0</v>
      </c>
      <c r="F29" s="9">
        <v>0</v>
      </c>
      <c r="G29" s="100">
        <f t="shared" si="0"/>
        <v>0</v>
      </c>
      <c r="H29" s="91">
        <f t="shared" si="1"/>
        <v>0</v>
      </c>
      <c r="I29" s="91">
        <f t="shared" si="2"/>
        <v>0</v>
      </c>
      <c r="J29" s="91">
        <f t="shared" si="3"/>
        <v>0</v>
      </c>
    </row>
    <row r="30" ht="20.25" customHeight="1" spans="1:10">
      <c r="A30" s="8" t="s">
        <v>1555</v>
      </c>
      <c r="B30" s="99">
        <v>0</v>
      </c>
      <c r="C30" s="9">
        <v>0</v>
      </c>
      <c r="D30" s="9">
        <v>0</v>
      </c>
      <c r="E30" s="9">
        <v>0</v>
      </c>
      <c r="F30" s="9">
        <v>0</v>
      </c>
      <c r="G30" s="100">
        <f t="shared" si="0"/>
        <v>0</v>
      </c>
      <c r="H30" s="91">
        <f t="shared" si="1"/>
        <v>0</v>
      </c>
      <c r="I30" s="91">
        <f t="shared" si="2"/>
        <v>0</v>
      </c>
      <c r="J30" s="91">
        <f t="shared" si="3"/>
        <v>0</v>
      </c>
    </row>
    <row r="31" ht="20.25" customHeight="1" spans="1:10">
      <c r="A31" s="8" t="s">
        <v>1556</v>
      </c>
      <c r="B31" s="99">
        <v>0</v>
      </c>
      <c r="C31" s="9">
        <v>0</v>
      </c>
      <c r="D31" s="9">
        <v>0</v>
      </c>
      <c r="E31" s="9">
        <v>0</v>
      </c>
      <c r="F31" s="9">
        <v>0</v>
      </c>
      <c r="G31" s="100">
        <f t="shared" si="0"/>
        <v>0</v>
      </c>
      <c r="H31" s="91">
        <f t="shared" si="1"/>
        <v>0</v>
      </c>
      <c r="I31" s="91">
        <f t="shared" si="2"/>
        <v>0</v>
      </c>
      <c r="J31" s="91">
        <f t="shared" si="3"/>
        <v>0</v>
      </c>
    </row>
    <row r="32" ht="20.25" customHeight="1" spans="1:10">
      <c r="A32" s="8" t="s">
        <v>1557</v>
      </c>
      <c r="B32" s="99">
        <v>0</v>
      </c>
      <c r="C32" s="9">
        <v>0</v>
      </c>
      <c r="D32" s="9">
        <v>0</v>
      </c>
      <c r="E32" s="9">
        <v>0</v>
      </c>
      <c r="F32" s="9">
        <v>0</v>
      </c>
      <c r="G32" s="100">
        <f t="shared" si="0"/>
        <v>0</v>
      </c>
      <c r="H32" s="91">
        <f t="shared" si="1"/>
        <v>0</v>
      </c>
      <c r="I32" s="91">
        <f t="shared" si="2"/>
        <v>0</v>
      </c>
      <c r="J32" s="91">
        <f t="shared" si="3"/>
        <v>0</v>
      </c>
    </row>
    <row r="33" ht="20.25" customHeight="1" spans="1:10">
      <c r="A33" s="8" t="s">
        <v>1558</v>
      </c>
      <c r="B33" s="99">
        <v>0</v>
      </c>
      <c r="C33" s="9">
        <v>0</v>
      </c>
      <c r="D33" s="9">
        <v>0</v>
      </c>
      <c r="E33" s="9">
        <v>0</v>
      </c>
      <c r="F33" s="9">
        <v>0</v>
      </c>
      <c r="G33" s="100">
        <f t="shared" si="0"/>
        <v>0</v>
      </c>
      <c r="H33" s="91">
        <f t="shared" si="1"/>
        <v>0</v>
      </c>
      <c r="I33" s="91">
        <f t="shared" si="2"/>
        <v>0</v>
      </c>
      <c r="J33" s="91">
        <f t="shared" si="3"/>
        <v>0</v>
      </c>
    </row>
    <row r="34" ht="20.25" customHeight="1" spans="1:10">
      <c r="A34" s="8" t="s">
        <v>1559</v>
      </c>
      <c r="B34" s="99">
        <v>0</v>
      </c>
      <c r="C34" s="9">
        <v>0</v>
      </c>
      <c r="D34" s="9">
        <v>0</v>
      </c>
      <c r="E34" s="9">
        <v>0</v>
      </c>
      <c r="F34" s="9">
        <v>0</v>
      </c>
      <c r="G34" s="100">
        <f t="shared" si="0"/>
        <v>0</v>
      </c>
      <c r="H34" s="91">
        <f t="shared" si="1"/>
        <v>0</v>
      </c>
      <c r="I34" s="91">
        <f t="shared" si="2"/>
        <v>0</v>
      </c>
      <c r="J34" s="91">
        <f t="shared" si="3"/>
        <v>0</v>
      </c>
    </row>
    <row r="35" ht="20.25" customHeight="1" spans="1:10">
      <c r="A35" s="8" t="s">
        <v>1560</v>
      </c>
      <c r="B35" s="99">
        <v>0</v>
      </c>
      <c r="C35" s="9">
        <v>0</v>
      </c>
      <c r="D35" s="9">
        <v>0</v>
      </c>
      <c r="E35" s="9">
        <v>0</v>
      </c>
      <c r="F35" s="9">
        <v>0</v>
      </c>
      <c r="G35" s="100">
        <f t="shared" si="0"/>
        <v>0</v>
      </c>
      <c r="H35" s="91">
        <f t="shared" si="1"/>
        <v>0</v>
      </c>
      <c r="I35" s="91">
        <f t="shared" si="2"/>
        <v>0</v>
      </c>
      <c r="J35" s="91">
        <f t="shared" si="3"/>
        <v>0</v>
      </c>
    </row>
    <row r="36" ht="20.25" customHeight="1" spans="1:10">
      <c r="A36" s="8" t="s">
        <v>1561</v>
      </c>
      <c r="B36" s="99">
        <v>0</v>
      </c>
      <c r="C36" s="9">
        <v>0</v>
      </c>
      <c r="D36" s="9">
        <v>0</v>
      </c>
      <c r="E36" s="9">
        <v>0</v>
      </c>
      <c r="F36" s="9">
        <v>0</v>
      </c>
      <c r="G36" s="100">
        <f t="shared" si="0"/>
        <v>0</v>
      </c>
      <c r="H36" s="91">
        <f t="shared" si="1"/>
        <v>0</v>
      </c>
      <c r="I36" s="91">
        <f t="shared" si="2"/>
        <v>0</v>
      </c>
      <c r="J36" s="91">
        <f t="shared" si="3"/>
        <v>0</v>
      </c>
    </row>
    <row r="37" ht="20.25" customHeight="1" spans="1:10">
      <c r="A37" s="8" t="s">
        <v>1562</v>
      </c>
      <c r="B37" s="99">
        <v>0</v>
      </c>
      <c r="C37" s="9">
        <v>0</v>
      </c>
      <c r="D37" s="9">
        <v>0</v>
      </c>
      <c r="E37" s="9">
        <v>0</v>
      </c>
      <c r="F37" s="9">
        <v>0</v>
      </c>
      <c r="G37" s="100">
        <f t="shared" si="0"/>
        <v>0</v>
      </c>
      <c r="H37" s="91">
        <f t="shared" si="1"/>
        <v>0</v>
      </c>
      <c r="I37" s="91">
        <f t="shared" si="2"/>
        <v>0</v>
      </c>
      <c r="J37" s="91">
        <f t="shared" si="3"/>
        <v>0</v>
      </c>
    </row>
    <row r="38" ht="20.25" customHeight="1" spans="1:10">
      <c r="A38" s="8" t="s">
        <v>1563</v>
      </c>
      <c r="B38" s="99">
        <v>0</v>
      </c>
      <c r="C38" s="9">
        <v>0</v>
      </c>
      <c r="D38" s="9">
        <v>0</v>
      </c>
      <c r="E38" s="9">
        <v>0</v>
      </c>
      <c r="F38" s="9">
        <v>0</v>
      </c>
      <c r="G38" s="100">
        <f t="shared" si="0"/>
        <v>0</v>
      </c>
      <c r="H38" s="91">
        <f t="shared" si="1"/>
        <v>0</v>
      </c>
      <c r="I38" s="91">
        <f t="shared" si="2"/>
        <v>0</v>
      </c>
      <c r="J38" s="91">
        <f t="shared" si="3"/>
        <v>0</v>
      </c>
    </row>
    <row r="39" ht="20.25" customHeight="1" spans="1:10">
      <c r="A39" s="8" t="s">
        <v>1564</v>
      </c>
      <c r="B39" s="99">
        <v>0</v>
      </c>
      <c r="C39" s="9">
        <v>0</v>
      </c>
      <c r="D39" s="9">
        <v>0</v>
      </c>
      <c r="E39" s="9">
        <v>0</v>
      </c>
      <c r="F39" s="9">
        <v>0</v>
      </c>
      <c r="G39" s="100">
        <f t="shared" si="0"/>
        <v>0</v>
      </c>
      <c r="H39" s="91">
        <f t="shared" si="1"/>
        <v>0</v>
      </c>
      <c r="I39" s="91">
        <f t="shared" si="2"/>
        <v>0</v>
      </c>
      <c r="J39" s="91">
        <f t="shared" si="3"/>
        <v>0</v>
      </c>
    </row>
    <row r="40" ht="20.25" customHeight="1" spans="1:10">
      <c r="A40" s="8" t="s">
        <v>1565</v>
      </c>
      <c r="B40" s="99">
        <v>0</v>
      </c>
      <c r="C40" s="9">
        <v>0</v>
      </c>
      <c r="D40" s="9">
        <v>0</v>
      </c>
      <c r="E40" s="9">
        <v>0</v>
      </c>
      <c r="F40" s="9">
        <v>0</v>
      </c>
      <c r="G40" s="100">
        <f t="shared" si="0"/>
        <v>0</v>
      </c>
      <c r="H40" s="91">
        <f t="shared" si="1"/>
        <v>0</v>
      </c>
      <c r="I40" s="91">
        <f t="shared" si="2"/>
        <v>0</v>
      </c>
      <c r="J40" s="91">
        <f t="shared" si="3"/>
        <v>0</v>
      </c>
    </row>
    <row r="41" ht="20.25" customHeight="1" spans="1:10">
      <c r="A41" s="8" t="s">
        <v>1566</v>
      </c>
      <c r="B41" s="99">
        <v>0</v>
      </c>
      <c r="C41" s="9">
        <v>0</v>
      </c>
      <c r="D41" s="9">
        <v>0</v>
      </c>
      <c r="E41" s="9">
        <v>0</v>
      </c>
      <c r="F41" s="9">
        <v>0</v>
      </c>
      <c r="G41" s="100">
        <f t="shared" si="0"/>
        <v>0</v>
      </c>
      <c r="H41" s="91">
        <f t="shared" si="1"/>
        <v>0</v>
      </c>
      <c r="I41" s="91">
        <f t="shared" si="2"/>
        <v>0</v>
      </c>
      <c r="J41" s="91">
        <f t="shared" si="3"/>
        <v>0</v>
      </c>
    </row>
    <row r="42" ht="20.25" customHeight="1" spans="1:10">
      <c r="A42" s="8" t="s">
        <v>1567</v>
      </c>
      <c r="B42" s="99">
        <v>0</v>
      </c>
      <c r="C42" s="9">
        <v>0</v>
      </c>
      <c r="D42" s="9">
        <v>0</v>
      </c>
      <c r="E42" s="9">
        <v>0</v>
      </c>
      <c r="F42" s="9">
        <v>0</v>
      </c>
      <c r="G42" s="100">
        <f t="shared" si="0"/>
        <v>0</v>
      </c>
      <c r="H42" s="91">
        <f t="shared" si="1"/>
        <v>0</v>
      </c>
      <c r="I42" s="91">
        <f t="shared" si="2"/>
        <v>0</v>
      </c>
      <c r="J42" s="91">
        <f t="shared" si="3"/>
        <v>0</v>
      </c>
    </row>
    <row r="43" ht="20.25" customHeight="1" spans="1:10">
      <c r="A43" s="8" t="s">
        <v>1568</v>
      </c>
      <c r="B43" s="99">
        <v>0</v>
      </c>
      <c r="C43" s="9">
        <v>0</v>
      </c>
      <c r="D43" s="9">
        <v>0</v>
      </c>
      <c r="E43" s="9">
        <v>0</v>
      </c>
      <c r="F43" s="9">
        <v>0</v>
      </c>
      <c r="G43" s="100">
        <f t="shared" si="0"/>
        <v>0</v>
      </c>
      <c r="H43" s="91">
        <f t="shared" si="1"/>
        <v>0</v>
      </c>
      <c r="I43" s="91">
        <f t="shared" si="2"/>
        <v>0</v>
      </c>
      <c r="J43" s="91">
        <f t="shared" si="3"/>
        <v>0</v>
      </c>
    </row>
    <row r="44" ht="20.25" customHeight="1" spans="1:10">
      <c r="A44" s="8" t="s">
        <v>1569</v>
      </c>
      <c r="B44" s="99">
        <v>0</v>
      </c>
      <c r="C44" s="9">
        <v>0</v>
      </c>
      <c r="D44" s="9">
        <v>0</v>
      </c>
      <c r="E44" s="9">
        <v>0</v>
      </c>
      <c r="F44" s="9">
        <v>0</v>
      </c>
      <c r="G44" s="100">
        <f t="shared" si="0"/>
        <v>0</v>
      </c>
      <c r="H44" s="91">
        <f t="shared" si="1"/>
        <v>0</v>
      </c>
      <c r="I44" s="91">
        <f t="shared" si="2"/>
        <v>0</v>
      </c>
      <c r="J44" s="91">
        <f t="shared" si="3"/>
        <v>0</v>
      </c>
    </row>
    <row r="45" ht="20.25" customHeight="1" spans="1:10">
      <c r="A45" s="8" t="s">
        <v>1570</v>
      </c>
      <c r="B45" s="99">
        <v>0</v>
      </c>
      <c r="C45" s="9">
        <v>0</v>
      </c>
      <c r="D45" s="9">
        <v>0</v>
      </c>
      <c r="E45" s="9">
        <v>0</v>
      </c>
      <c r="F45" s="9">
        <v>0</v>
      </c>
      <c r="G45" s="100">
        <f t="shared" si="0"/>
        <v>0</v>
      </c>
      <c r="H45" s="91">
        <f t="shared" si="1"/>
        <v>0</v>
      </c>
      <c r="I45" s="91">
        <f t="shared" si="2"/>
        <v>0</v>
      </c>
      <c r="J45" s="91">
        <f t="shared" si="3"/>
        <v>0</v>
      </c>
    </row>
    <row r="46" ht="20.25" customHeight="1" spans="1:10">
      <c r="A46" s="8" t="s">
        <v>1571</v>
      </c>
      <c r="B46" s="99">
        <v>0</v>
      </c>
      <c r="C46" s="9">
        <v>0</v>
      </c>
      <c r="D46" s="9">
        <v>0</v>
      </c>
      <c r="E46" s="9">
        <v>0</v>
      </c>
      <c r="F46" s="9">
        <v>0</v>
      </c>
      <c r="G46" s="100">
        <f t="shared" si="0"/>
        <v>0</v>
      </c>
      <c r="H46" s="91">
        <f t="shared" si="1"/>
        <v>0</v>
      </c>
      <c r="I46" s="91">
        <f t="shared" si="2"/>
        <v>0</v>
      </c>
      <c r="J46" s="91">
        <f t="shared" si="3"/>
        <v>0</v>
      </c>
    </row>
    <row r="47" ht="20.25" customHeight="1" spans="1:10">
      <c r="A47" s="8" t="s">
        <v>1572</v>
      </c>
      <c r="B47" s="99">
        <v>0</v>
      </c>
      <c r="C47" s="9">
        <v>0</v>
      </c>
      <c r="D47" s="9">
        <v>0</v>
      </c>
      <c r="E47" s="9">
        <v>0</v>
      </c>
      <c r="F47" s="9">
        <v>0</v>
      </c>
      <c r="G47" s="100">
        <f t="shared" si="0"/>
        <v>0</v>
      </c>
      <c r="H47" s="91">
        <f t="shared" si="1"/>
        <v>0</v>
      </c>
      <c r="I47" s="91">
        <f t="shared" si="2"/>
        <v>0</v>
      </c>
      <c r="J47" s="91">
        <f t="shared" si="3"/>
        <v>0</v>
      </c>
    </row>
    <row r="48" ht="20.25" customHeight="1" spans="1:10">
      <c r="A48" s="8" t="s">
        <v>1573</v>
      </c>
      <c r="B48" s="99">
        <v>0</v>
      </c>
      <c r="C48" s="9">
        <v>0</v>
      </c>
      <c r="D48" s="9">
        <v>0</v>
      </c>
      <c r="E48" s="9">
        <v>0</v>
      </c>
      <c r="F48" s="9">
        <v>0</v>
      </c>
      <c r="G48" s="100">
        <f t="shared" si="0"/>
        <v>0</v>
      </c>
      <c r="H48" s="91">
        <f t="shared" si="1"/>
        <v>0</v>
      </c>
      <c r="I48" s="91">
        <f t="shared" si="2"/>
        <v>0</v>
      </c>
      <c r="J48" s="91">
        <f t="shared" si="3"/>
        <v>0</v>
      </c>
    </row>
    <row r="49" ht="20.25" customHeight="1" spans="1:10">
      <c r="A49" s="8" t="s">
        <v>1574</v>
      </c>
      <c r="B49" s="99">
        <v>0</v>
      </c>
      <c r="C49" s="9">
        <v>0</v>
      </c>
      <c r="D49" s="9">
        <v>0</v>
      </c>
      <c r="E49" s="9">
        <v>0</v>
      </c>
      <c r="F49" s="9">
        <v>0</v>
      </c>
      <c r="G49" s="100">
        <f t="shared" si="0"/>
        <v>0</v>
      </c>
      <c r="H49" s="91">
        <f t="shared" si="1"/>
        <v>0</v>
      </c>
      <c r="I49" s="91">
        <f t="shared" si="2"/>
        <v>0</v>
      </c>
      <c r="J49" s="91">
        <f t="shared" si="3"/>
        <v>0</v>
      </c>
    </row>
    <row r="50" ht="20.25" customHeight="1" spans="1:10">
      <c r="A50" s="8" t="s">
        <v>1575</v>
      </c>
      <c r="B50" s="99">
        <v>0</v>
      </c>
      <c r="C50" s="9">
        <v>0</v>
      </c>
      <c r="D50" s="9">
        <v>0</v>
      </c>
      <c r="E50" s="9">
        <v>0</v>
      </c>
      <c r="F50" s="9">
        <v>0</v>
      </c>
      <c r="G50" s="100">
        <f t="shared" si="0"/>
        <v>0</v>
      </c>
      <c r="H50" s="91">
        <f t="shared" si="1"/>
        <v>0</v>
      </c>
      <c r="I50" s="91">
        <f t="shared" si="2"/>
        <v>0</v>
      </c>
      <c r="J50" s="91">
        <f t="shared" si="3"/>
        <v>0</v>
      </c>
    </row>
    <row r="51" ht="20.25" customHeight="1" spans="1:10">
      <c r="A51" s="8" t="s">
        <v>1576</v>
      </c>
      <c r="B51" s="99">
        <v>0</v>
      </c>
      <c r="C51" s="9">
        <v>0</v>
      </c>
      <c r="D51" s="9">
        <v>0</v>
      </c>
      <c r="E51" s="9">
        <v>0</v>
      </c>
      <c r="F51" s="9">
        <v>0</v>
      </c>
      <c r="G51" s="100">
        <f t="shared" si="0"/>
        <v>0</v>
      </c>
      <c r="H51" s="91">
        <f t="shared" si="1"/>
        <v>0</v>
      </c>
      <c r="I51" s="91">
        <f t="shared" si="2"/>
        <v>0</v>
      </c>
      <c r="J51" s="91">
        <f t="shared" si="3"/>
        <v>0</v>
      </c>
    </row>
    <row r="52" ht="20.25" customHeight="1" spans="1:10">
      <c r="A52" s="8" t="s">
        <v>1577</v>
      </c>
      <c r="B52" s="99">
        <v>0</v>
      </c>
      <c r="C52" s="9">
        <v>0</v>
      </c>
      <c r="D52" s="9">
        <v>0</v>
      </c>
      <c r="E52" s="9">
        <v>0</v>
      </c>
      <c r="F52" s="9">
        <v>0</v>
      </c>
      <c r="G52" s="100">
        <f t="shared" si="0"/>
        <v>0</v>
      </c>
      <c r="H52" s="91">
        <f t="shared" si="1"/>
        <v>0</v>
      </c>
      <c r="I52" s="91">
        <f t="shared" si="2"/>
        <v>0</v>
      </c>
      <c r="J52" s="91">
        <f t="shared" si="3"/>
        <v>0</v>
      </c>
    </row>
    <row r="53" ht="20.25" customHeight="1" spans="1:10">
      <c r="A53" s="8" t="s">
        <v>1578</v>
      </c>
      <c r="B53" s="99">
        <v>0</v>
      </c>
      <c r="C53" s="9">
        <v>0</v>
      </c>
      <c r="D53" s="9">
        <v>0</v>
      </c>
      <c r="E53" s="9">
        <v>656</v>
      </c>
      <c r="F53" s="9">
        <v>0</v>
      </c>
      <c r="G53" s="100">
        <f t="shared" si="0"/>
        <v>0</v>
      </c>
      <c r="H53" s="91">
        <f t="shared" si="1"/>
        <v>0</v>
      </c>
      <c r="I53" s="91">
        <f t="shared" si="2"/>
        <v>0</v>
      </c>
      <c r="J53" s="91">
        <f t="shared" si="3"/>
        <v>0</v>
      </c>
    </row>
    <row r="54" ht="20.25" customHeight="1" spans="1:10">
      <c r="A54" s="8" t="s">
        <v>1579</v>
      </c>
      <c r="B54" s="99">
        <v>0</v>
      </c>
      <c r="C54" s="9">
        <v>4549</v>
      </c>
      <c r="D54" s="9">
        <v>4835</v>
      </c>
      <c r="E54" s="9">
        <v>1178</v>
      </c>
      <c r="F54" s="9">
        <v>1659</v>
      </c>
      <c r="G54" s="100">
        <f t="shared" si="0"/>
        <v>0</v>
      </c>
      <c r="H54" s="91">
        <f t="shared" si="1"/>
        <v>36.4695537480765</v>
      </c>
      <c r="I54" s="91">
        <f t="shared" si="2"/>
        <v>34.3123061013444</v>
      </c>
      <c r="J54" s="91">
        <f t="shared" si="3"/>
        <v>140.831918505942</v>
      </c>
    </row>
    <row r="55" ht="20.25" customHeight="1" spans="1:10">
      <c r="A55" s="8" t="s">
        <v>1580</v>
      </c>
      <c r="B55" s="99">
        <v>0</v>
      </c>
      <c r="C55" s="9">
        <v>0</v>
      </c>
      <c r="D55" s="9">
        <v>0</v>
      </c>
      <c r="E55" s="9">
        <v>0</v>
      </c>
      <c r="F55" s="9">
        <v>0</v>
      </c>
      <c r="G55" s="100">
        <f t="shared" si="0"/>
        <v>0</v>
      </c>
      <c r="H55" s="91">
        <f t="shared" si="1"/>
        <v>0</v>
      </c>
      <c r="I55" s="91">
        <f t="shared" si="2"/>
        <v>0</v>
      </c>
      <c r="J55" s="91">
        <f t="shared" si="3"/>
        <v>0</v>
      </c>
    </row>
    <row r="56" ht="20.25" customHeight="1" spans="1:10">
      <c r="A56" s="8" t="s">
        <v>1581</v>
      </c>
      <c r="B56" s="99">
        <v>0</v>
      </c>
      <c r="C56" s="9">
        <v>0</v>
      </c>
      <c r="D56" s="9">
        <v>0</v>
      </c>
      <c r="E56" s="9">
        <v>0</v>
      </c>
      <c r="F56" s="9">
        <v>0</v>
      </c>
      <c r="G56" s="100">
        <f t="shared" si="0"/>
        <v>0</v>
      </c>
      <c r="H56" s="91">
        <f t="shared" si="1"/>
        <v>0</v>
      </c>
      <c r="I56" s="91">
        <f t="shared" si="2"/>
        <v>0</v>
      </c>
      <c r="J56" s="91">
        <f t="shared" si="3"/>
        <v>0</v>
      </c>
    </row>
    <row r="57" ht="20.25" customHeight="1" spans="1:10">
      <c r="A57" s="8" t="s">
        <v>1582</v>
      </c>
      <c r="B57" s="99">
        <v>0</v>
      </c>
      <c r="C57" s="9">
        <v>0</v>
      </c>
      <c r="D57" s="9">
        <v>0</v>
      </c>
      <c r="E57" s="9">
        <v>0</v>
      </c>
      <c r="F57" s="9">
        <v>0</v>
      </c>
      <c r="G57" s="100">
        <f t="shared" si="0"/>
        <v>0</v>
      </c>
      <c r="H57" s="104">
        <f t="shared" si="1"/>
        <v>0</v>
      </c>
      <c r="I57" s="104">
        <f t="shared" si="2"/>
        <v>0</v>
      </c>
      <c r="J57" s="104">
        <f t="shared" si="3"/>
        <v>0</v>
      </c>
    </row>
    <row r="58" ht="20.25" customHeight="1" spans="1:10">
      <c r="A58" s="8" t="s">
        <v>1583</v>
      </c>
      <c r="B58" s="99">
        <v>0</v>
      </c>
      <c r="C58" s="9">
        <v>0</v>
      </c>
      <c r="D58" s="9">
        <v>0</v>
      </c>
      <c r="E58" s="9">
        <v>0</v>
      </c>
      <c r="F58" s="9">
        <v>0</v>
      </c>
      <c r="G58" s="100">
        <f t="shared" si="0"/>
        <v>0</v>
      </c>
      <c r="H58" s="104">
        <f t="shared" si="1"/>
        <v>0</v>
      </c>
      <c r="I58" s="104">
        <f t="shared" si="2"/>
        <v>0</v>
      </c>
      <c r="J58" s="104">
        <f t="shared" si="3"/>
        <v>0</v>
      </c>
    </row>
    <row r="59" ht="20.25" customHeight="1" spans="1:10">
      <c r="A59" s="8" t="s">
        <v>1584</v>
      </c>
      <c r="B59" s="99">
        <v>0</v>
      </c>
      <c r="C59" s="9">
        <v>0</v>
      </c>
      <c r="D59" s="9">
        <v>0</v>
      </c>
      <c r="E59" s="9">
        <v>0</v>
      </c>
      <c r="F59" s="9">
        <v>0</v>
      </c>
      <c r="G59" s="100">
        <f t="shared" si="0"/>
        <v>0</v>
      </c>
      <c r="H59" s="104">
        <f t="shared" si="1"/>
        <v>0</v>
      </c>
      <c r="I59" s="104">
        <f t="shared" si="2"/>
        <v>0</v>
      </c>
      <c r="J59" s="104">
        <f t="shared" si="3"/>
        <v>0</v>
      </c>
    </row>
    <row r="60" ht="20.25" customHeight="1" spans="1:10">
      <c r="A60" s="8" t="s">
        <v>1585</v>
      </c>
      <c r="B60" s="99">
        <v>0</v>
      </c>
      <c r="C60" s="9">
        <v>0</v>
      </c>
      <c r="D60" s="9">
        <v>0</v>
      </c>
      <c r="E60" s="9">
        <v>0</v>
      </c>
      <c r="F60" s="9">
        <v>0</v>
      </c>
      <c r="G60" s="100">
        <f t="shared" si="0"/>
        <v>0</v>
      </c>
      <c r="H60" s="104">
        <f t="shared" si="1"/>
        <v>0</v>
      </c>
      <c r="I60" s="104">
        <f t="shared" si="2"/>
        <v>0</v>
      </c>
      <c r="J60" s="104">
        <f t="shared" si="3"/>
        <v>0</v>
      </c>
    </row>
    <row r="61" ht="20.25" customHeight="1" spans="1:10">
      <c r="A61" s="8" t="s">
        <v>1586</v>
      </c>
      <c r="B61" s="99">
        <v>0</v>
      </c>
      <c r="C61" s="9">
        <v>0</v>
      </c>
      <c r="D61" s="9">
        <v>0</v>
      </c>
      <c r="E61" s="9">
        <v>0</v>
      </c>
      <c r="F61" s="9">
        <v>0</v>
      </c>
      <c r="G61" s="100">
        <f t="shared" si="0"/>
        <v>0</v>
      </c>
      <c r="H61" s="104">
        <f t="shared" si="1"/>
        <v>0</v>
      </c>
      <c r="I61" s="104">
        <f t="shared" si="2"/>
        <v>0</v>
      </c>
      <c r="J61" s="104">
        <f t="shared" si="3"/>
        <v>0</v>
      </c>
    </row>
    <row r="62" ht="20.25" customHeight="1" spans="1:10">
      <c r="A62" s="8" t="s">
        <v>1587</v>
      </c>
      <c r="B62" s="99">
        <v>0</v>
      </c>
      <c r="C62" s="9">
        <v>0</v>
      </c>
      <c r="D62" s="9">
        <v>0</v>
      </c>
      <c r="E62" s="9">
        <v>0</v>
      </c>
      <c r="F62" s="9">
        <v>0</v>
      </c>
      <c r="G62" s="100">
        <f t="shared" si="0"/>
        <v>0</v>
      </c>
      <c r="H62" s="104">
        <f t="shared" si="1"/>
        <v>0</v>
      </c>
      <c r="I62" s="104">
        <f t="shared" si="2"/>
        <v>0</v>
      </c>
      <c r="J62" s="104">
        <f t="shared" si="3"/>
        <v>0</v>
      </c>
    </row>
    <row r="63" ht="20.25" customHeight="1" spans="1:10">
      <c r="A63" s="8" t="s">
        <v>1588</v>
      </c>
      <c r="B63" s="99">
        <v>0</v>
      </c>
      <c r="C63" s="9">
        <v>0</v>
      </c>
      <c r="D63" s="9">
        <v>0</v>
      </c>
      <c r="E63" s="9">
        <v>0</v>
      </c>
      <c r="F63" s="9">
        <v>0</v>
      </c>
      <c r="G63" s="100">
        <f t="shared" si="0"/>
        <v>0</v>
      </c>
      <c r="H63" s="104">
        <f t="shared" si="1"/>
        <v>0</v>
      </c>
      <c r="I63" s="104">
        <f t="shared" si="2"/>
        <v>0</v>
      </c>
      <c r="J63" s="104">
        <f t="shared" si="3"/>
        <v>0</v>
      </c>
    </row>
    <row r="64" ht="20.25" customHeight="1" spans="1:10">
      <c r="A64" s="8" t="s">
        <v>1589</v>
      </c>
      <c r="B64" s="99">
        <v>0</v>
      </c>
      <c r="C64" s="9">
        <v>0</v>
      </c>
      <c r="D64" s="9">
        <v>0</v>
      </c>
      <c r="E64" s="9">
        <v>0</v>
      </c>
      <c r="F64" s="9">
        <v>0</v>
      </c>
      <c r="G64" s="100">
        <f t="shared" si="0"/>
        <v>0</v>
      </c>
      <c r="H64" s="104">
        <f t="shared" si="1"/>
        <v>0</v>
      </c>
      <c r="I64" s="104">
        <f t="shared" si="2"/>
        <v>0</v>
      </c>
      <c r="J64" s="104">
        <f t="shared" si="3"/>
        <v>0</v>
      </c>
    </row>
    <row r="65" ht="20.25" customHeight="1" spans="1:10">
      <c r="A65" s="8" t="s">
        <v>1590</v>
      </c>
      <c r="B65" s="99">
        <v>0</v>
      </c>
      <c r="C65" s="9">
        <v>0</v>
      </c>
      <c r="D65" s="9">
        <v>0</v>
      </c>
      <c r="E65" s="9">
        <v>0</v>
      </c>
      <c r="F65" s="9">
        <v>0</v>
      </c>
      <c r="G65" s="100">
        <f t="shared" si="0"/>
        <v>0</v>
      </c>
      <c r="H65" s="104">
        <f t="shared" si="1"/>
        <v>0</v>
      </c>
      <c r="I65" s="104">
        <f t="shared" si="2"/>
        <v>0</v>
      </c>
      <c r="J65" s="104">
        <f t="shared" si="3"/>
        <v>0</v>
      </c>
    </row>
    <row r="66" ht="20.25" customHeight="1" spans="1:10">
      <c r="A66" s="8" t="s">
        <v>1591</v>
      </c>
      <c r="B66" s="99">
        <v>0</v>
      </c>
      <c r="C66" s="9">
        <v>0</v>
      </c>
      <c r="D66" s="9">
        <v>0</v>
      </c>
      <c r="E66" s="9">
        <v>0</v>
      </c>
      <c r="F66" s="9">
        <v>0</v>
      </c>
      <c r="G66" s="100">
        <f t="shared" si="0"/>
        <v>0</v>
      </c>
      <c r="H66" s="104">
        <f t="shared" si="1"/>
        <v>0</v>
      </c>
      <c r="I66" s="104">
        <f t="shared" si="2"/>
        <v>0</v>
      </c>
      <c r="J66" s="104">
        <f t="shared" si="3"/>
        <v>0</v>
      </c>
    </row>
    <row r="67" ht="20.25" customHeight="1" spans="1:10">
      <c r="A67" s="8" t="s">
        <v>1592</v>
      </c>
      <c r="B67" s="99">
        <v>0</v>
      </c>
      <c r="C67" s="9">
        <v>0</v>
      </c>
      <c r="D67" s="9">
        <v>0</v>
      </c>
      <c r="E67" s="9">
        <v>0</v>
      </c>
      <c r="F67" s="9">
        <v>0</v>
      </c>
      <c r="G67" s="100">
        <f t="shared" si="0"/>
        <v>0</v>
      </c>
      <c r="H67" s="104">
        <f t="shared" si="1"/>
        <v>0</v>
      </c>
      <c r="I67" s="104">
        <f t="shared" si="2"/>
        <v>0</v>
      </c>
      <c r="J67" s="104">
        <f t="shared" si="3"/>
        <v>0</v>
      </c>
    </row>
    <row r="68" ht="20.25" customHeight="1" spans="1:10">
      <c r="A68" s="8" t="s">
        <v>1593</v>
      </c>
      <c r="B68" s="99">
        <v>0</v>
      </c>
      <c r="C68" s="9">
        <v>0</v>
      </c>
      <c r="D68" s="9">
        <v>0</v>
      </c>
      <c r="E68" s="9">
        <v>0</v>
      </c>
      <c r="F68" s="9">
        <v>0</v>
      </c>
      <c r="G68" s="100">
        <f t="shared" ref="G68:G72" si="4">IF(B68&lt;&gt;0,(F68/B68)*100,0)</f>
        <v>0</v>
      </c>
      <c r="H68" s="104">
        <f t="shared" ref="H68:H72" si="5">IF(C68&lt;&gt;0,(F68/C68)*100,0)</f>
        <v>0</v>
      </c>
      <c r="I68" s="104">
        <f t="shared" ref="I68:I72" si="6">IF(D68&lt;&gt;0,(F68/D68)*100,0)</f>
        <v>0</v>
      </c>
      <c r="J68" s="104">
        <f t="shared" ref="J68:J72" si="7">IF(E68&lt;&gt;0,(F68/E68)*100,0)</f>
        <v>0</v>
      </c>
    </row>
    <row r="69" ht="20.25" customHeight="1" spans="1:10">
      <c r="A69" s="8" t="s">
        <v>1594</v>
      </c>
      <c r="B69" s="99">
        <v>0</v>
      </c>
      <c r="C69" s="9">
        <v>0</v>
      </c>
      <c r="D69" s="9">
        <v>0</v>
      </c>
      <c r="E69" s="9">
        <v>0</v>
      </c>
      <c r="F69" s="9">
        <v>0</v>
      </c>
      <c r="G69" s="100">
        <f t="shared" si="4"/>
        <v>0</v>
      </c>
      <c r="H69" s="104">
        <f t="shared" si="5"/>
        <v>0</v>
      </c>
      <c r="I69" s="104">
        <f t="shared" si="6"/>
        <v>0</v>
      </c>
      <c r="J69" s="104">
        <f t="shared" si="7"/>
        <v>0</v>
      </c>
    </row>
    <row r="70" ht="20.25" customHeight="1" spans="1:10">
      <c r="A70" s="8" t="s">
        <v>1595</v>
      </c>
      <c r="B70" s="99">
        <v>0</v>
      </c>
      <c r="C70" s="9">
        <v>4549</v>
      </c>
      <c r="D70" s="9">
        <v>4835</v>
      </c>
      <c r="E70" s="9">
        <v>1178</v>
      </c>
      <c r="F70" s="9">
        <v>1659</v>
      </c>
      <c r="G70" s="100">
        <f t="shared" si="4"/>
        <v>0</v>
      </c>
      <c r="H70" s="104">
        <f t="shared" si="5"/>
        <v>36.4695537480765</v>
      </c>
      <c r="I70" s="104">
        <f t="shared" si="6"/>
        <v>34.3123061013444</v>
      </c>
      <c r="J70" s="104">
        <f t="shared" si="7"/>
        <v>140.831918505942</v>
      </c>
    </row>
    <row r="71" ht="20.25" customHeight="1" spans="1:10">
      <c r="A71" s="8" t="s">
        <v>1596</v>
      </c>
      <c r="B71" s="99">
        <v>0</v>
      </c>
      <c r="C71" s="9">
        <v>0</v>
      </c>
      <c r="D71" s="9">
        <v>0</v>
      </c>
      <c r="E71" s="9">
        <v>1178</v>
      </c>
      <c r="F71" s="9">
        <v>1659</v>
      </c>
      <c r="G71" s="100">
        <f t="shared" si="4"/>
        <v>0</v>
      </c>
      <c r="H71" s="104">
        <f t="shared" si="5"/>
        <v>0</v>
      </c>
      <c r="I71" s="104">
        <f t="shared" si="6"/>
        <v>0</v>
      </c>
      <c r="J71" s="104">
        <f t="shared" si="7"/>
        <v>140.831918505942</v>
      </c>
    </row>
    <row r="72" ht="20.25" customHeight="1" spans="1:10">
      <c r="A72" s="8" t="s">
        <v>1597</v>
      </c>
      <c r="B72" s="99">
        <v>0</v>
      </c>
      <c r="C72" s="9">
        <v>0</v>
      </c>
      <c r="D72" s="9">
        <v>0</v>
      </c>
      <c r="E72" s="9">
        <v>0</v>
      </c>
      <c r="F72" s="9">
        <v>0</v>
      </c>
      <c r="G72" s="100">
        <f t="shared" si="4"/>
        <v>0</v>
      </c>
      <c r="H72" s="104">
        <f t="shared" si="5"/>
        <v>0</v>
      </c>
      <c r="I72" s="104">
        <f t="shared" si="6"/>
        <v>0</v>
      </c>
      <c r="J72" s="104">
        <f t="shared" si="7"/>
        <v>0</v>
      </c>
    </row>
    <row r="73" ht="20.25" customHeight="1" spans="1:10">
      <c r="A73" s="8"/>
      <c r="B73" s="99">
        <v>0</v>
      </c>
      <c r="C73" s="9">
        <v>0</v>
      </c>
      <c r="D73" s="9">
        <v>0</v>
      </c>
      <c r="E73" s="9">
        <v>0</v>
      </c>
      <c r="F73" s="9">
        <v>0</v>
      </c>
      <c r="G73" s="100">
        <v>0</v>
      </c>
      <c r="H73" s="91">
        <v>0</v>
      </c>
      <c r="I73" s="91">
        <v>0</v>
      </c>
      <c r="J73" s="91">
        <v>0</v>
      </c>
    </row>
    <row r="74" ht="20.25" customHeight="1" spans="1:10">
      <c r="A74" s="30" t="s">
        <v>1598</v>
      </c>
      <c r="B74" s="99">
        <v>0</v>
      </c>
      <c r="C74" s="9">
        <v>571072</v>
      </c>
      <c r="D74" s="9">
        <v>173061</v>
      </c>
      <c r="E74" s="9">
        <v>80110</v>
      </c>
      <c r="F74" s="9">
        <v>145735</v>
      </c>
      <c r="G74" s="100">
        <f t="shared" ref="G74:G84" si="8">IF(B74&lt;&gt;0,(F74/B74)*100,0)</f>
        <v>0</v>
      </c>
      <c r="H74" s="91">
        <f t="shared" ref="H74:H86" si="9">IF(C74&lt;&gt;0,(F74/C74)*100,0)</f>
        <v>25.5195491987</v>
      </c>
      <c r="I74" s="91">
        <f t="shared" ref="I74:I86" si="10">IF(D74&lt;&gt;0,(F74/D74)*100,0)</f>
        <v>84.2101917820884</v>
      </c>
      <c r="J74" s="91">
        <f t="shared" ref="J74:J86" si="11">IF(E74&lt;&gt;0,(F74/E74)*100,0)</f>
        <v>181.918611908626</v>
      </c>
    </row>
    <row r="75" ht="20.25" customHeight="1" spans="1:10">
      <c r="A75" s="92"/>
      <c r="B75" s="99">
        <v>0</v>
      </c>
      <c r="C75" s="99">
        <v>0</v>
      </c>
      <c r="D75" s="99">
        <v>0</v>
      </c>
      <c r="E75" s="99">
        <v>0</v>
      </c>
      <c r="F75" s="99">
        <v>0</v>
      </c>
      <c r="G75" s="100">
        <v>0</v>
      </c>
      <c r="H75" s="91">
        <v>0</v>
      </c>
      <c r="I75" s="91">
        <v>0</v>
      </c>
      <c r="J75" s="91">
        <v>0</v>
      </c>
    </row>
    <row r="76" ht="20.25" customHeight="1" spans="1:10">
      <c r="A76" s="92" t="s">
        <v>1599</v>
      </c>
      <c r="B76" s="99">
        <v>0</v>
      </c>
      <c r="C76" s="9">
        <v>0</v>
      </c>
      <c r="D76" s="9">
        <v>0</v>
      </c>
      <c r="E76" s="9">
        <v>6105</v>
      </c>
      <c r="F76" s="9">
        <v>16173</v>
      </c>
      <c r="G76" s="100">
        <f t="shared" si="8"/>
        <v>0</v>
      </c>
      <c r="H76" s="91">
        <f t="shared" si="9"/>
        <v>0</v>
      </c>
      <c r="I76" s="91">
        <f t="shared" si="10"/>
        <v>0</v>
      </c>
      <c r="J76" s="91">
        <f t="shared" si="11"/>
        <v>264.914004914005</v>
      </c>
    </row>
    <row r="77" ht="20.25" customHeight="1" spans="1:10">
      <c r="A77" s="92" t="s">
        <v>1600</v>
      </c>
      <c r="B77" s="99">
        <v>0</v>
      </c>
      <c r="C77" s="9">
        <v>0</v>
      </c>
      <c r="D77" s="9">
        <v>0</v>
      </c>
      <c r="E77" s="9">
        <v>0</v>
      </c>
      <c r="F77" s="9">
        <v>0</v>
      </c>
      <c r="G77" s="100">
        <f t="shared" si="8"/>
        <v>0</v>
      </c>
      <c r="H77" s="91">
        <f t="shared" si="9"/>
        <v>0</v>
      </c>
      <c r="I77" s="91">
        <f t="shared" si="10"/>
        <v>0</v>
      </c>
      <c r="J77" s="91">
        <f t="shared" si="11"/>
        <v>0</v>
      </c>
    </row>
    <row r="78" ht="20.25" customHeight="1" spans="1:10">
      <c r="A78" s="92" t="s">
        <v>1601</v>
      </c>
      <c r="B78" s="99">
        <v>0</v>
      </c>
      <c r="C78" s="9">
        <v>0</v>
      </c>
      <c r="D78" s="9">
        <v>0</v>
      </c>
      <c r="E78" s="9">
        <v>0</v>
      </c>
      <c r="F78" s="9">
        <v>0</v>
      </c>
      <c r="G78" s="100">
        <f t="shared" si="8"/>
        <v>0</v>
      </c>
      <c r="H78" s="91">
        <f t="shared" si="9"/>
        <v>0</v>
      </c>
      <c r="I78" s="91">
        <f t="shared" si="10"/>
        <v>0</v>
      </c>
      <c r="J78" s="91">
        <f t="shared" si="11"/>
        <v>0</v>
      </c>
    </row>
    <row r="79" ht="20.25" customHeight="1" spans="1:10">
      <c r="A79" s="92" t="s">
        <v>1602</v>
      </c>
      <c r="B79" s="99">
        <v>0</v>
      </c>
      <c r="C79" s="9">
        <v>0</v>
      </c>
      <c r="D79" s="9">
        <v>0</v>
      </c>
      <c r="E79" s="9">
        <v>12203</v>
      </c>
      <c r="F79" s="9">
        <v>8850</v>
      </c>
      <c r="G79" s="100">
        <f t="shared" si="8"/>
        <v>0</v>
      </c>
      <c r="H79" s="91">
        <f t="shared" si="9"/>
        <v>0</v>
      </c>
      <c r="I79" s="91">
        <f t="shared" si="10"/>
        <v>0</v>
      </c>
      <c r="J79" s="91">
        <f t="shared" si="11"/>
        <v>72.5231500450709</v>
      </c>
    </row>
    <row r="80" ht="20.25" customHeight="1" spans="1:10">
      <c r="A80" s="92" t="s">
        <v>46</v>
      </c>
      <c r="B80" s="99">
        <v>0</v>
      </c>
      <c r="C80" s="9">
        <v>0</v>
      </c>
      <c r="D80" s="9">
        <v>0</v>
      </c>
      <c r="E80" s="9">
        <v>156</v>
      </c>
      <c r="F80" s="9">
        <v>2638</v>
      </c>
      <c r="G80" s="100">
        <f t="shared" si="8"/>
        <v>0</v>
      </c>
      <c r="H80" s="91">
        <f t="shared" si="9"/>
        <v>0</v>
      </c>
      <c r="I80" s="91">
        <f t="shared" si="10"/>
        <v>0</v>
      </c>
      <c r="J80" s="91">
        <f t="shared" si="11"/>
        <v>1691.02564102564</v>
      </c>
    </row>
    <row r="81" ht="20.25" customHeight="1" spans="1:10">
      <c r="A81" s="92" t="s">
        <v>47</v>
      </c>
      <c r="B81" s="99">
        <v>0</v>
      </c>
      <c r="C81" s="9">
        <v>0</v>
      </c>
      <c r="D81" s="9">
        <v>0</v>
      </c>
      <c r="E81" s="9">
        <v>0</v>
      </c>
      <c r="F81" s="9">
        <v>0</v>
      </c>
      <c r="G81" s="100">
        <f t="shared" si="8"/>
        <v>0</v>
      </c>
      <c r="H81" s="91">
        <f t="shared" si="9"/>
        <v>0</v>
      </c>
      <c r="I81" s="91">
        <f t="shared" si="10"/>
        <v>0</v>
      </c>
      <c r="J81" s="91">
        <f t="shared" si="11"/>
        <v>0</v>
      </c>
    </row>
    <row r="82" ht="20.25" customHeight="1" spans="1:10">
      <c r="A82" s="92" t="s">
        <v>48</v>
      </c>
      <c r="B82" s="99">
        <v>0</v>
      </c>
      <c r="C82" s="9">
        <v>0</v>
      </c>
      <c r="D82" s="9">
        <v>0</v>
      </c>
      <c r="E82" s="9">
        <v>151760</v>
      </c>
      <c r="F82" s="9">
        <v>148600</v>
      </c>
      <c r="G82" s="100">
        <f t="shared" si="8"/>
        <v>0</v>
      </c>
      <c r="H82" s="91">
        <f t="shared" si="9"/>
        <v>0</v>
      </c>
      <c r="I82" s="91">
        <f t="shared" si="10"/>
        <v>0</v>
      </c>
      <c r="J82" s="91">
        <f t="shared" si="11"/>
        <v>97.9177648919346</v>
      </c>
    </row>
    <row r="83" ht="20.25" customHeight="1" spans="1:10">
      <c r="A83" s="92" t="s">
        <v>1603</v>
      </c>
      <c r="B83" s="99">
        <v>0</v>
      </c>
      <c r="C83" s="9">
        <v>0</v>
      </c>
      <c r="D83" s="9">
        <v>0</v>
      </c>
      <c r="E83" s="9">
        <v>0</v>
      </c>
      <c r="F83" s="9">
        <v>0</v>
      </c>
      <c r="G83" s="100">
        <f t="shared" si="8"/>
        <v>0</v>
      </c>
      <c r="H83" s="91">
        <f t="shared" si="9"/>
        <v>0</v>
      </c>
      <c r="I83" s="91">
        <f t="shared" si="10"/>
        <v>0</v>
      </c>
      <c r="J83" s="91">
        <f t="shared" si="11"/>
        <v>0</v>
      </c>
    </row>
    <row r="84" ht="20.25" customHeight="1" spans="1:10">
      <c r="A84" s="92" t="s">
        <v>1604</v>
      </c>
      <c r="B84" s="99">
        <v>0</v>
      </c>
      <c r="C84" s="9">
        <v>0</v>
      </c>
      <c r="D84" s="9">
        <v>0</v>
      </c>
      <c r="E84" s="9">
        <v>0</v>
      </c>
      <c r="F84" s="9">
        <v>0</v>
      </c>
      <c r="G84" s="100">
        <f t="shared" si="8"/>
        <v>0</v>
      </c>
      <c r="H84" s="91">
        <f t="shared" si="9"/>
        <v>0</v>
      </c>
      <c r="I84" s="91">
        <f t="shared" si="10"/>
        <v>0</v>
      </c>
      <c r="J84" s="91">
        <f t="shared" si="11"/>
        <v>0</v>
      </c>
    </row>
    <row r="85" ht="20.25" customHeight="1" spans="1:10">
      <c r="A85" s="92"/>
      <c r="B85" s="99">
        <v>0</v>
      </c>
      <c r="C85" s="9">
        <v>0</v>
      </c>
      <c r="D85" s="9">
        <v>0</v>
      </c>
      <c r="E85" s="9">
        <v>0</v>
      </c>
      <c r="F85" s="9">
        <v>0</v>
      </c>
      <c r="G85" s="100">
        <v>0</v>
      </c>
      <c r="H85" s="91">
        <f t="shared" si="9"/>
        <v>0</v>
      </c>
      <c r="I85" s="91">
        <f t="shared" si="10"/>
        <v>0</v>
      </c>
      <c r="J85" s="91">
        <f t="shared" si="11"/>
        <v>0</v>
      </c>
    </row>
    <row r="86" ht="20.25" customHeight="1" spans="1:10">
      <c r="A86" s="30" t="s">
        <v>56</v>
      </c>
      <c r="B86" s="99">
        <v>0</v>
      </c>
      <c r="C86" s="9">
        <v>0</v>
      </c>
      <c r="D86" s="9">
        <v>0</v>
      </c>
      <c r="E86" s="9">
        <v>250334</v>
      </c>
      <c r="F86" s="9">
        <v>321996</v>
      </c>
      <c r="G86" s="100">
        <f>IF(B86&lt;&gt;0,(F86/B86)*100,0)</f>
        <v>0</v>
      </c>
      <c r="H86" s="91">
        <f t="shared" si="9"/>
        <v>0</v>
      </c>
      <c r="I86" s="91">
        <f t="shared" si="10"/>
        <v>0</v>
      </c>
      <c r="J86" s="91">
        <f t="shared" si="11"/>
        <v>128.626554922623</v>
      </c>
    </row>
  </sheetData>
  <mergeCells count="1">
    <mergeCell ref="A1:J1"/>
  </mergeCells>
  <pageMargins left="0.691666666666667" right="0.691666666666667" top="0.75" bottom="0.75" header="0" footer="0"/>
  <pageSetup paperSize="9" scale="41" orientation="portrait" blackAndWhite="1" useFirstPageNumber="1"/>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280"/>
  <sheetViews>
    <sheetView showGridLines="0" view="pageBreakPreview" zoomScaleNormal="100" workbookViewId="0">
      <selection activeCell="A1" sqref="A1:J1"/>
    </sheetView>
  </sheetViews>
  <sheetFormatPr defaultColWidth="8.75" defaultRowHeight="14.25" customHeight="1"/>
  <cols>
    <col min="1" max="1" width="64.1296296296296" style="31" customWidth="1"/>
    <col min="2" max="2" width="14.9907407407407" style="2" customWidth="1"/>
    <col min="3" max="6" width="14.9907407407407" style="31" customWidth="1"/>
    <col min="7" max="7" width="14.3796296296296" style="2" customWidth="1"/>
    <col min="8" max="10" width="14.3796296296296" style="31" customWidth="1"/>
    <col min="11" max="32" width="9" style="2" customWidth="1"/>
    <col min="33" max="16384" width="8.75" style="2" customWidth="1"/>
  </cols>
  <sheetData>
    <row r="1" ht="50.25" customHeight="1" spans="1:10">
      <c r="A1" s="32" t="s">
        <v>1605</v>
      </c>
      <c r="B1" s="103"/>
      <c r="C1" s="32"/>
      <c r="D1" s="32"/>
      <c r="E1" s="32"/>
      <c r="F1" s="32"/>
      <c r="G1" s="103"/>
      <c r="H1" s="32"/>
      <c r="I1" s="32"/>
      <c r="J1" s="32"/>
    </row>
    <row r="2" ht="20.25" customHeight="1" spans="2:10">
      <c r="B2" s="103"/>
      <c r="C2" s="33"/>
      <c r="D2" s="33"/>
      <c r="E2" s="33"/>
      <c r="F2" s="33"/>
      <c r="G2" s="103"/>
      <c r="J2" s="5" t="s">
        <v>1</v>
      </c>
    </row>
    <row r="3" ht="30" customHeight="1" spans="1:10">
      <c r="A3" s="6" t="s">
        <v>2</v>
      </c>
      <c r="B3" s="7" t="s">
        <v>3</v>
      </c>
      <c r="C3" s="7" t="s">
        <v>4</v>
      </c>
      <c r="D3" s="7" t="s">
        <v>5</v>
      </c>
      <c r="E3" s="7" t="s">
        <v>6</v>
      </c>
      <c r="F3" s="7" t="s">
        <v>7</v>
      </c>
      <c r="G3" s="7" t="s">
        <v>8</v>
      </c>
      <c r="H3" s="7" t="s">
        <v>9</v>
      </c>
      <c r="I3" s="7" t="s">
        <v>10</v>
      </c>
      <c r="J3" s="7" t="s">
        <v>11</v>
      </c>
    </row>
    <row r="4" ht="20.25" customHeight="1" spans="1:10">
      <c r="A4" s="92" t="s">
        <v>65</v>
      </c>
      <c r="B4" s="9">
        <v>0</v>
      </c>
      <c r="C4" s="9">
        <v>0</v>
      </c>
      <c r="D4" s="9">
        <v>0</v>
      </c>
      <c r="E4" s="9">
        <v>0</v>
      </c>
      <c r="F4" s="9">
        <v>0</v>
      </c>
      <c r="G4" s="91">
        <f t="shared" ref="G4:G67" si="0">IF(B4&lt;&gt;0,(F4/B4)*100,0)</f>
        <v>0</v>
      </c>
      <c r="H4" s="91">
        <f t="shared" ref="H4:H67" si="1">IF(C4&lt;&gt;0,(F4/C4)*100,0)</f>
        <v>0</v>
      </c>
      <c r="I4" s="91">
        <f t="shared" ref="I4:I67" si="2">IF(D4&lt;&gt;0,(F4/D4)*100,0)</f>
        <v>0</v>
      </c>
      <c r="J4" s="91">
        <f t="shared" ref="J4:J67" si="3">IF(E4&lt;&gt;0,(F4/E4)*100,0)</f>
        <v>0</v>
      </c>
    </row>
    <row r="5" ht="20.25" customHeight="1" spans="1:10">
      <c r="A5" s="92" t="s">
        <v>1606</v>
      </c>
      <c r="B5" s="9">
        <v>0</v>
      </c>
      <c r="C5" s="9">
        <v>0</v>
      </c>
      <c r="D5" s="9">
        <v>0</v>
      </c>
      <c r="E5" s="9">
        <v>0</v>
      </c>
      <c r="F5" s="9">
        <v>0</v>
      </c>
      <c r="G5" s="91">
        <f t="shared" si="0"/>
        <v>0</v>
      </c>
      <c r="H5" s="91">
        <f t="shared" si="1"/>
        <v>0</v>
      </c>
      <c r="I5" s="91">
        <f t="shared" si="2"/>
        <v>0</v>
      </c>
      <c r="J5" s="91">
        <f t="shared" si="3"/>
        <v>0</v>
      </c>
    </row>
    <row r="6" ht="20.25" customHeight="1" spans="1:10">
      <c r="A6" s="92" t="s">
        <v>1607</v>
      </c>
      <c r="B6" s="9">
        <v>0</v>
      </c>
      <c r="C6" s="9">
        <v>0</v>
      </c>
      <c r="D6" s="9">
        <v>0</v>
      </c>
      <c r="E6" s="9">
        <v>0</v>
      </c>
      <c r="F6" s="9">
        <v>0</v>
      </c>
      <c r="G6" s="91">
        <f t="shared" si="0"/>
        <v>0</v>
      </c>
      <c r="H6" s="91">
        <f t="shared" si="1"/>
        <v>0</v>
      </c>
      <c r="I6" s="91">
        <f t="shared" si="2"/>
        <v>0</v>
      </c>
      <c r="J6" s="91">
        <f t="shared" si="3"/>
        <v>0</v>
      </c>
    </row>
    <row r="7" ht="20.25" customHeight="1" spans="1:10">
      <c r="A7" s="92" t="s">
        <v>1608</v>
      </c>
      <c r="B7" s="9">
        <v>0</v>
      </c>
      <c r="C7" s="9">
        <v>0</v>
      </c>
      <c r="D7" s="9">
        <v>0</v>
      </c>
      <c r="E7" s="9">
        <v>0</v>
      </c>
      <c r="F7" s="9">
        <v>0</v>
      </c>
      <c r="G7" s="91">
        <f t="shared" si="0"/>
        <v>0</v>
      </c>
      <c r="H7" s="91">
        <f t="shared" si="1"/>
        <v>0</v>
      </c>
      <c r="I7" s="91">
        <f t="shared" si="2"/>
        <v>0</v>
      </c>
      <c r="J7" s="91">
        <f t="shared" si="3"/>
        <v>0</v>
      </c>
    </row>
    <row r="8" ht="20.25" customHeight="1" spans="1:10">
      <c r="A8" s="92" t="s">
        <v>1609</v>
      </c>
      <c r="B8" s="9">
        <v>0</v>
      </c>
      <c r="C8" s="9">
        <v>0</v>
      </c>
      <c r="D8" s="9">
        <v>0</v>
      </c>
      <c r="E8" s="9">
        <v>0</v>
      </c>
      <c r="F8" s="9">
        <v>0</v>
      </c>
      <c r="G8" s="91">
        <f t="shared" si="0"/>
        <v>0</v>
      </c>
      <c r="H8" s="91">
        <f t="shared" si="1"/>
        <v>0</v>
      </c>
      <c r="I8" s="91">
        <f t="shared" si="2"/>
        <v>0</v>
      </c>
      <c r="J8" s="91">
        <f t="shared" si="3"/>
        <v>0</v>
      </c>
    </row>
    <row r="9" ht="20.25" customHeight="1" spans="1:10">
      <c r="A9" s="92" t="s">
        <v>1610</v>
      </c>
      <c r="B9" s="9">
        <v>0</v>
      </c>
      <c r="C9" s="9">
        <v>0</v>
      </c>
      <c r="D9" s="9">
        <v>0</v>
      </c>
      <c r="E9" s="9">
        <v>0</v>
      </c>
      <c r="F9" s="9">
        <v>0</v>
      </c>
      <c r="G9" s="91">
        <f t="shared" si="0"/>
        <v>0</v>
      </c>
      <c r="H9" s="91">
        <f t="shared" si="1"/>
        <v>0</v>
      </c>
      <c r="I9" s="91">
        <f t="shared" si="2"/>
        <v>0</v>
      </c>
      <c r="J9" s="91">
        <f t="shared" si="3"/>
        <v>0</v>
      </c>
    </row>
    <row r="10" ht="20.25" customHeight="1" spans="1:10">
      <c r="A10" s="92" t="s">
        <v>1611</v>
      </c>
      <c r="B10" s="9">
        <v>0</v>
      </c>
      <c r="C10" s="9">
        <v>0</v>
      </c>
      <c r="D10" s="9">
        <v>0</v>
      </c>
      <c r="E10" s="9">
        <v>0</v>
      </c>
      <c r="F10" s="9">
        <v>0</v>
      </c>
      <c r="G10" s="91">
        <f t="shared" si="0"/>
        <v>0</v>
      </c>
      <c r="H10" s="91">
        <f t="shared" si="1"/>
        <v>0</v>
      </c>
      <c r="I10" s="91">
        <f t="shared" si="2"/>
        <v>0</v>
      </c>
      <c r="J10" s="91">
        <f t="shared" si="3"/>
        <v>0</v>
      </c>
    </row>
    <row r="11" ht="20.25" customHeight="1" spans="1:10">
      <c r="A11" s="92" t="s">
        <v>1612</v>
      </c>
      <c r="B11" s="9">
        <v>0</v>
      </c>
      <c r="C11" s="9">
        <v>0</v>
      </c>
      <c r="D11" s="9">
        <v>0</v>
      </c>
      <c r="E11" s="9">
        <v>0</v>
      </c>
      <c r="F11" s="9">
        <v>0</v>
      </c>
      <c r="G11" s="91">
        <f t="shared" si="0"/>
        <v>0</v>
      </c>
      <c r="H11" s="91">
        <f t="shared" si="1"/>
        <v>0</v>
      </c>
      <c r="I11" s="91">
        <f t="shared" si="2"/>
        <v>0</v>
      </c>
      <c r="J11" s="91">
        <f t="shared" si="3"/>
        <v>0</v>
      </c>
    </row>
    <row r="12" ht="20.25" customHeight="1" spans="1:10">
      <c r="A12" s="92" t="s">
        <v>66</v>
      </c>
      <c r="B12" s="9">
        <v>0</v>
      </c>
      <c r="C12" s="9">
        <v>0</v>
      </c>
      <c r="D12" s="9">
        <v>39</v>
      </c>
      <c r="E12" s="9">
        <v>0</v>
      </c>
      <c r="F12" s="9">
        <v>29</v>
      </c>
      <c r="G12" s="91">
        <f t="shared" si="0"/>
        <v>0</v>
      </c>
      <c r="H12" s="91">
        <f t="shared" si="1"/>
        <v>0</v>
      </c>
      <c r="I12" s="91">
        <f t="shared" si="2"/>
        <v>74.3589743589744</v>
      </c>
      <c r="J12" s="91">
        <f t="shared" si="3"/>
        <v>0</v>
      </c>
    </row>
    <row r="13" ht="20.25" customHeight="1" spans="1:10">
      <c r="A13" s="92" t="s">
        <v>1613</v>
      </c>
      <c r="B13" s="9">
        <v>0</v>
      </c>
      <c r="C13" s="9">
        <v>0</v>
      </c>
      <c r="D13" s="9">
        <v>39</v>
      </c>
      <c r="E13" s="9">
        <v>0</v>
      </c>
      <c r="F13" s="9">
        <v>29</v>
      </c>
      <c r="G13" s="91">
        <f t="shared" si="0"/>
        <v>0</v>
      </c>
      <c r="H13" s="91">
        <f t="shared" si="1"/>
        <v>0</v>
      </c>
      <c r="I13" s="91">
        <f t="shared" si="2"/>
        <v>74.3589743589744</v>
      </c>
      <c r="J13" s="91">
        <f t="shared" si="3"/>
        <v>0</v>
      </c>
    </row>
    <row r="14" ht="20.25" customHeight="1" spans="1:10">
      <c r="A14" s="92" t="s">
        <v>1614</v>
      </c>
      <c r="B14" s="9">
        <v>0</v>
      </c>
      <c r="C14" s="9">
        <v>0</v>
      </c>
      <c r="D14" s="9">
        <v>0</v>
      </c>
      <c r="E14" s="9">
        <v>0</v>
      </c>
      <c r="F14" s="9">
        <v>0</v>
      </c>
      <c r="G14" s="91">
        <f t="shared" si="0"/>
        <v>0</v>
      </c>
      <c r="H14" s="91">
        <f t="shared" si="1"/>
        <v>0</v>
      </c>
      <c r="I14" s="91">
        <f t="shared" si="2"/>
        <v>0</v>
      </c>
      <c r="J14" s="91">
        <f t="shared" si="3"/>
        <v>0</v>
      </c>
    </row>
    <row r="15" ht="20.25" customHeight="1" spans="1:10">
      <c r="A15" s="92" t="s">
        <v>1615</v>
      </c>
      <c r="B15" s="9">
        <v>0</v>
      </c>
      <c r="C15" s="9">
        <v>0</v>
      </c>
      <c r="D15" s="9">
        <v>0</v>
      </c>
      <c r="E15" s="9">
        <v>0</v>
      </c>
      <c r="F15" s="9">
        <v>0</v>
      </c>
      <c r="G15" s="91">
        <f t="shared" si="0"/>
        <v>0</v>
      </c>
      <c r="H15" s="91">
        <f t="shared" si="1"/>
        <v>0</v>
      </c>
      <c r="I15" s="91">
        <f t="shared" si="2"/>
        <v>0</v>
      </c>
      <c r="J15" s="91">
        <f t="shared" si="3"/>
        <v>0</v>
      </c>
    </row>
    <row r="16" ht="20.25" customHeight="1" spans="1:10">
      <c r="A16" s="92" t="s">
        <v>1616</v>
      </c>
      <c r="B16" s="9">
        <v>0</v>
      </c>
      <c r="C16" s="9">
        <v>0</v>
      </c>
      <c r="D16" s="9">
        <v>0</v>
      </c>
      <c r="E16" s="9">
        <v>0</v>
      </c>
      <c r="F16" s="9">
        <v>0</v>
      </c>
      <c r="G16" s="91">
        <f t="shared" si="0"/>
        <v>0</v>
      </c>
      <c r="H16" s="91">
        <f t="shared" si="1"/>
        <v>0</v>
      </c>
      <c r="I16" s="91">
        <f t="shared" si="2"/>
        <v>0</v>
      </c>
      <c r="J16" s="91">
        <f t="shared" si="3"/>
        <v>0</v>
      </c>
    </row>
    <row r="17" ht="20.25" customHeight="1" spans="1:10">
      <c r="A17" s="92" t="s">
        <v>1617</v>
      </c>
      <c r="B17" s="9">
        <v>0</v>
      </c>
      <c r="C17" s="9">
        <v>0</v>
      </c>
      <c r="D17" s="9">
        <v>0</v>
      </c>
      <c r="E17" s="9">
        <v>0</v>
      </c>
      <c r="F17" s="9">
        <v>0</v>
      </c>
      <c r="G17" s="91">
        <f t="shared" si="0"/>
        <v>0</v>
      </c>
      <c r="H17" s="91">
        <f t="shared" si="1"/>
        <v>0</v>
      </c>
      <c r="I17" s="91">
        <f t="shared" si="2"/>
        <v>0</v>
      </c>
      <c r="J17" s="91">
        <f t="shared" si="3"/>
        <v>0</v>
      </c>
    </row>
    <row r="18" ht="20.25" customHeight="1" spans="1:10">
      <c r="A18" s="92" t="s">
        <v>1618</v>
      </c>
      <c r="B18" s="9">
        <v>0</v>
      </c>
      <c r="C18" s="9">
        <v>0</v>
      </c>
      <c r="D18" s="9">
        <v>0</v>
      </c>
      <c r="E18" s="9">
        <v>0</v>
      </c>
      <c r="F18" s="9">
        <v>29</v>
      </c>
      <c r="G18" s="91">
        <f t="shared" si="0"/>
        <v>0</v>
      </c>
      <c r="H18" s="91">
        <f t="shared" si="1"/>
        <v>0</v>
      </c>
      <c r="I18" s="91">
        <f t="shared" si="2"/>
        <v>0</v>
      </c>
      <c r="J18" s="91">
        <f t="shared" si="3"/>
        <v>0</v>
      </c>
    </row>
    <row r="19" ht="20.25" customHeight="1" spans="1:10">
      <c r="A19" s="92" t="s">
        <v>1619</v>
      </c>
      <c r="B19" s="9">
        <v>0</v>
      </c>
      <c r="C19" s="9">
        <v>0</v>
      </c>
      <c r="D19" s="9">
        <v>0</v>
      </c>
      <c r="E19" s="9">
        <v>0</v>
      </c>
      <c r="F19" s="9">
        <v>0</v>
      </c>
      <c r="G19" s="91">
        <f t="shared" si="0"/>
        <v>0</v>
      </c>
      <c r="H19" s="91">
        <f t="shared" si="1"/>
        <v>0</v>
      </c>
      <c r="I19" s="91">
        <f t="shared" si="2"/>
        <v>0</v>
      </c>
      <c r="J19" s="91">
        <f t="shared" si="3"/>
        <v>0</v>
      </c>
    </row>
    <row r="20" ht="20.25" customHeight="1" spans="1:10">
      <c r="A20" s="92" t="s">
        <v>1620</v>
      </c>
      <c r="B20" s="9">
        <v>0</v>
      </c>
      <c r="C20" s="9">
        <v>0</v>
      </c>
      <c r="D20" s="9">
        <v>0</v>
      </c>
      <c r="E20" s="9">
        <v>0</v>
      </c>
      <c r="F20" s="9">
        <v>0</v>
      </c>
      <c r="G20" s="91">
        <f t="shared" si="0"/>
        <v>0</v>
      </c>
      <c r="H20" s="91">
        <f t="shared" si="1"/>
        <v>0</v>
      </c>
      <c r="I20" s="91">
        <f t="shared" si="2"/>
        <v>0</v>
      </c>
      <c r="J20" s="91">
        <f t="shared" si="3"/>
        <v>0</v>
      </c>
    </row>
    <row r="21" ht="20.25" customHeight="1" spans="1:10">
      <c r="A21" s="92" t="s">
        <v>1621</v>
      </c>
      <c r="B21" s="9">
        <v>0</v>
      </c>
      <c r="C21" s="9">
        <v>0</v>
      </c>
      <c r="D21" s="9">
        <v>0</v>
      </c>
      <c r="E21" s="9">
        <v>0</v>
      </c>
      <c r="F21" s="9">
        <v>0</v>
      </c>
      <c r="G21" s="91">
        <f t="shared" si="0"/>
        <v>0</v>
      </c>
      <c r="H21" s="91">
        <f t="shared" si="1"/>
        <v>0</v>
      </c>
      <c r="I21" s="91">
        <f t="shared" si="2"/>
        <v>0</v>
      </c>
      <c r="J21" s="91">
        <f t="shared" si="3"/>
        <v>0</v>
      </c>
    </row>
    <row r="22" ht="20.25" customHeight="1" spans="1:10">
      <c r="A22" s="92" t="s">
        <v>1622</v>
      </c>
      <c r="B22" s="9">
        <v>0</v>
      </c>
      <c r="C22" s="9">
        <v>0</v>
      </c>
      <c r="D22" s="9">
        <v>0</v>
      </c>
      <c r="E22" s="9">
        <v>0</v>
      </c>
      <c r="F22" s="9">
        <v>0</v>
      </c>
      <c r="G22" s="91">
        <f t="shared" si="0"/>
        <v>0</v>
      </c>
      <c r="H22" s="91">
        <f t="shared" si="1"/>
        <v>0</v>
      </c>
      <c r="I22" s="91">
        <f t="shared" si="2"/>
        <v>0</v>
      </c>
      <c r="J22" s="91">
        <f t="shared" si="3"/>
        <v>0</v>
      </c>
    </row>
    <row r="23" ht="20.25" customHeight="1" spans="1:10">
      <c r="A23" s="92" t="s">
        <v>1623</v>
      </c>
      <c r="B23" s="9">
        <v>0</v>
      </c>
      <c r="C23" s="9">
        <v>0</v>
      </c>
      <c r="D23" s="9">
        <v>0</v>
      </c>
      <c r="E23" s="9">
        <v>0</v>
      </c>
      <c r="F23" s="9">
        <v>0</v>
      </c>
      <c r="G23" s="91">
        <f t="shared" si="0"/>
        <v>0</v>
      </c>
      <c r="H23" s="91">
        <f t="shared" si="1"/>
        <v>0</v>
      </c>
      <c r="I23" s="91">
        <f t="shared" si="2"/>
        <v>0</v>
      </c>
      <c r="J23" s="91">
        <f t="shared" si="3"/>
        <v>0</v>
      </c>
    </row>
    <row r="24" ht="20.25" customHeight="1" spans="1:10">
      <c r="A24" s="92" t="s">
        <v>1624</v>
      </c>
      <c r="B24" s="9">
        <v>0</v>
      </c>
      <c r="C24" s="9">
        <v>0</v>
      </c>
      <c r="D24" s="9">
        <v>0</v>
      </c>
      <c r="E24" s="9">
        <v>0</v>
      </c>
      <c r="F24" s="9">
        <v>0</v>
      </c>
      <c r="G24" s="91">
        <f t="shared" si="0"/>
        <v>0</v>
      </c>
      <c r="H24" s="91">
        <f t="shared" si="1"/>
        <v>0</v>
      </c>
      <c r="I24" s="91">
        <f t="shared" si="2"/>
        <v>0</v>
      </c>
      <c r="J24" s="91">
        <f t="shared" si="3"/>
        <v>0</v>
      </c>
    </row>
    <row r="25" ht="20.25" customHeight="1" spans="1:10">
      <c r="A25" s="92" t="s">
        <v>1625</v>
      </c>
      <c r="B25" s="9">
        <v>0</v>
      </c>
      <c r="C25" s="9">
        <v>0</v>
      </c>
      <c r="D25" s="9">
        <v>0</v>
      </c>
      <c r="E25" s="9">
        <v>0</v>
      </c>
      <c r="F25" s="9">
        <v>0</v>
      </c>
      <c r="G25" s="91">
        <f t="shared" si="0"/>
        <v>0</v>
      </c>
      <c r="H25" s="91">
        <f t="shared" si="1"/>
        <v>0</v>
      </c>
      <c r="I25" s="91">
        <f t="shared" si="2"/>
        <v>0</v>
      </c>
      <c r="J25" s="91">
        <f t="shared" si="3"/>
        <v>0</v>
      </c>
    </row>
    <row r="26" ht="20.25" customHeight="1" spans="1:10">
      <c r="A26" s="92" t="s">
        <v>1626</v>
      </c>
      <c r="B26" s="9">
        <v>0</v>
      </c>
      <c r="C26" s="9">
        <v>0</v>
      </c>
      <c r="D26" s="9">
        <v>0</v>
      </c>
      <c r="E26" s="9">
        <v>0</v>
      </c>
      <c r="F26" s="9">
        <v>0</v>
      </c>
      <c r="G26" s="91">
        <f t="shared" si="0"/>
        <v>0</v>
      </c>
      <c r="H26" s="91">
        <f t="shared" si="1"/>
        <v>0</v>
      </c>
      <c r="I26" s="91">
        <f t="shared" si="2"/>
        <v>0</v>
      </c>
      <c r="J26" s="91">
        <f t="shared" si="3"/>
        <v>0</v>
      </c>
    </row>
    <row r="27" ht="20.25" customHeight="1" spans="1:10">
      <c r="A27" s="92" t="s">
        <v>1627</v>
      </c>
      <c r="B27" s="9">
        <v>0</v>
      </c>
      <c r="C27" s="9">
        <v>0</v>
      </c>
      <c r="D27" s="9">
        <v>0</v>
      </c>
      <c r="E27" s="9">
        <v>0</v>
      </c>
      <c r="F27" s="9">
        <v>0</v>
      </c>
      <c r="G27" s="91">
        <f t="shared" si="0"/>
        <v>0</v>
      </c>
      <c r="H27" s="91">
        <f t="shared" si="1"/>
        <v>0</v>
      </c>
      <c r="I27" s="91">
        <f t="shared" si="2"/>
        <v>0</v>
      </c>
      <c r="J27" s="91">
        <f t="shared" si="3"/>
        <v>0</v>
      </c>
    </row>
    <row r="28" ht="20.25" customHeight="1" spans="1:10">
      <c r="A28" s="92" t="s">
        <v>67</v>
      </c>
      <c r="B28" s="9">
        <v>0</v>
      </c>
      <c r="C28" s="9">
        <v>2459</v>
      </c>
      <c r="D28" s="9">
        <v>1679</v>
      </c>
      <c r="E28" s="9">
        <v>794</v>
      </c>
      <c r="F28" s="9">
        <v>1458</v>
      </c>
      <c r="G28" s="91">
        <f t="shared" si="0"/>
        <v>0</v>
      </c>
      <c r="H28" s="91">
        <f t="shared" si="1"/>
        <v>59.2923952826352</v>
      </c>
      <c r="I28" s="91">
        <f t="shared" si="2"/>
        <v>86.8374032162001</v>
      </c>
      <c r="J28" s="91">
        <f t="shared" si="3"/>
        <v>183.627204030227</v>
      </c>
    </row>
    <row r="29" ht="20.25" customHeight="1" spans="1:10">
      <c r="A29" s="92" t="s">
        <v>1628</v>
      </c>
      <c r="B29" s="9">
        <v>0</v>
      </c>
      <c r="C29" s="9">
        <v>2322</v>
      </c>
      <c r="D29" s="9">
        <v>1637</v>
      </c>
      <c r="E29" s="9">
        <v>794</v>
      </c>
      <c r="F29" s="9">
        <v>1416</v>
      </c>
      <c r="G29" s="91">
        <f t="shared" si="0"/>
        <v>0</v>
      </c>
      <c r="H29" s="91">
        <f t="shared" si="1"/>
        <v>60.9819121447028</v>
      </c>
      <c r="I29" s="91">
        <f t="shared" si="2"/>
        <v>86.4996945632254</v>
      </c>
      <c r="J29" s="91">
        <f t="shared" si="3"/>
        <v>178.337531486146</v>
      </c>
    </row>
    <row r="30" ht="20.25" customHeight="1" spans="1:10">
      <c r="A30" s="92" t="s">
        <v>1629</v>
      </c>
      <c r="B30" s="9">
        <v>0</v>
      </c>
      <c r="C30" s="9">
        <v>0</v>
      </c>
      <c r="D30" s="9">
        <v>0</v>
      </c>
      <c r="E30" s="9">
        <v>560</v>
      </c>
      <c r="F30" s="9">
        <v>861</v>
      </c>
      <c r="G30" s="91">
        <f t="shared" si="0"/>
        <v>0</v>
      </c>
      <c r="H30" s="91">
        <f t="shared" si="1"/>
        <v>0</v>
      </c>
      <c r="I30" s="91">
        <f t="shared" si="2"/>
        <v>0</v>
      </c>
      <c r="J30" s="91">
        <f t="shared" si="3"/>
        <v>153.75</v>
      </c>
    </row>
    <row r="31" ht="20.25" customHeight="1" spans="1:10">
      <c r="A31" s="92" t="s">
        <v>1630</v>
      </c>
      <c r="B31" s="9">
        <v>0</v>
      </c>
      <c r="C31" s="9">
        <v>0</v>
      </c>
      <c r="D31" s="9">
        <v>0</v>
      </c>
      <c r="E31" s="9">
        <v>234</v>
      </c>
      <c r="F31" s="9">
        <v>555</v>
      </c>
      <c r="G31" s="91">
        <f t="shared" si="0"/>
        <v>0</v>
      </c>
      <c r="H31" s="91">
        <f t="shared" si="1"/>
        <v>0</v>
      </c>
      <c r="I31" s="91">
        <f t="shared" si="2"/>
        <v>0</v>
      </c>
      <c r="J31" s="91">
        <f t="shared" si="3"/>
        <v>237.179487179487</v>
      </c>
    </row>
    <row r="32" ht="20.25" customHeight="1" spans="1:10">
      <c r="A32" s="92" t="s">
        <v>1631</v>
      </c>
      <c r="B32" s="9">
        <v>0</v>
      </c>
      <c r="C32" s="9">
        <v>0</v>
      </c>
      <c r="D32" s="9">
        <v>0</v>
      </c>
      <c r="E32" s="9">
        <v>0</v>
      </c>
      <c r="F32" s="9">
        <v>0</v>
      </c>
      <c r="G32" s="91">
        <f t="shared" si="0"/>
        <v>0</v>
      </c>
      <c r="H32" s="91">
        <f t="shared" si="1"/>
        <v>0</v>
      </c>
      <c r="I32" s="91">
        <f t="shared" si="2"/>
        <v>0</v>
      </c>
      <c r="J32" s="91">
        <f t="shared" si="3"/>
        <v>0</v>
      </c>
    </row>
    <row r="33" ht="20.25" customHeight="1" spans="1:10">
      <c r="A33" s="92" t="s">
        <v>1632</v>
      </c>
      <c r="B33" s="9">
        <v>0</v>
      </c>
      <c r="C33" s="9">
        <v>137</v>
      </c>
      <c r="D33" s="9">
        <v>42</v>
      </c>
      <c r="E33" s="9">
        <v>0</v>
      </c>
      <c r="F33" s="9">
        <v>42</v>
      </c>
      <c r="G33" s="91">
        <f t="shared" si="0"/>
        <v>0</v>
      </c>
      <c r="H33" s="91">
        <f t="shared" si="1"/>
        <v>30.6569343065693</v>
      </c>
      <c r="I33" s="91">
        <f t="shared" si="2"/>
        <v>100</v>
      </c>
      <c r="J33" s="91">
        <f t="shared" si="3"/>
        <v>0</v>
      </c>
    </row>
    <row r="34" ht="20.25" customHeight="1" spans="1:10">
      <c r="A34" s="92" t="s">
        <v>1633</v>
      </c>
      <c r="B34" s="9">
        <v>0</v>
      </c>
      <c r="C34" s="9">
        <v>0</v>
      </c>
      <c r="D34" s="9">
        <v>0</v>
      </c>
      <c r="E34" s="9">
        <v>0</v>
      </c>
      <c r="F34" s="9">
        <v>0</v>
      </c>
      <c r="G34" s="91">
        <f t="shared" si="0"/>
        <v>0</v>
      </c>
      <c r="H34" s="91">
        <f t="shared" si="1"/>
        <v>0</v>
      </c>
      <c r="I34" s="91">
        <f t="shared" si="2"/>
        <v>0</v>
      </c>
      <c r="J34" s="91">
        <f t="shared" si="3"/>
        <v>0</v>
      </c>
    </row>
    <row r="35" ht="20.25" customHeight="1" spans="1:10">
      <c r="A35" s="92" t="s">
        <v>1634</v>
      </c>
      <c r="B35" s="9">
        <v>0</v>
      </c>
      <c r="C35" s="9">
        <v>0</v>
      </c>
      <c r="D35" s="9">
        <v>0</v>
      </c>
      <c r="E35" s="9">
        <v>0</v>
      </c>
      <c r="F35" s="9">
        <v>42</v>
      </c>
      <c r="G35" s="91">
        <f t="shared" si="0"/>
        <v>0</v>
      </c>
      <c r="H35" s="91">
        <f t="shared" si="1"/>
        <v>0</v>
      </c>
      <c r="I35" s="91">
        <f t="shared" si="2"/>
        <v>0</v>
      </c>
      <c r="J35" s="91">
        <f t="shared" si="3"/>
        <v>0</v>
      </c>
    </row>
    <row r="36" ht="20.25" customHeight="1" spans="1:10">
      <c r="A36" s="92" t="s">
        <v>1635</v>
      </c>
      <c r="B36" s="9">
        <v>0</v>
      </c>
      <c r="C36" s="9">
        <v>0</v>
      </c>
      <c r="D36" s="9">
        <v>0</v>
      </c>
      <c r="E36" s="9">
        <v>0</v>
      </c>
      <c r="F36" s="9">
        <v>0</v>
      </c>
      <c r="G36" s="91">
        <f t="shared" si="0"/>
        <v>0</v>
      </c>
      <c r="H36" s="91">
        <f t="shared" si="1"/>
        <v>0</v>
      </c>
      <c r="I36" s="91">
        <f t="shared" si="2"/>
        <v>0</v>
      </c>
      <c r="J36" s="91">
        <f t="shared" si="3"/>
        <v>0</v>
      </c>
    </row>
    <row r="37" ht="20.25" customHeight="1" spans="1:10">
      <c r="A37" s="92" t="s">
        <v>1636</v>
      </c>
      <c r="B37" s="9">
        <v>0</v>
      </c>
      <c r="C37" s="9">
        <v>0</v>
      </c>
      <c r="D37" s="9">
        <v>0</v>
      </c>
      <c r="E37" s="9">
        <v>0</v>
      </c>
      <c r="F37" s="9">
        <v>0</v>
      </c>
      <c r="G37" s="91">
        <f t="shared" si="0"/>
        <v>0</v>
      </c>
      <c r="H37" s="91">
        <f t="shared" si="1"/>
        <v>0</v>
      </c>
      <c r="I37" s="91">
        <f t="shared" si="2"/>
        <v>0</v>
      </c>
      <c r="J37" s="91">
        <f t="shared" si="3"/>
        <v>0</v>
      </c>
    </row>
    <row r="38" ht="20.25" customHeight="1" spans="1:10">
      <c r="A38" s="92" t="s">
        <v>1637</v>
      </c>
      <c r="B38" s="9">
        <v>0</v>
      </c>
      <c r="C38" s="9">
        <v>0</v>
      </c>
      <c r="D38" s="9">
        <v>0</v>
      </c>
      <c r="E38" s="9">
        <v>0</v>
      </c>
      <c r="F38" s="9">
        <v>0</v>
      </c>
      <c r="G38" s="91">
        <f t="shared" si="0"/>
        <v>0</v>
      </c>
      <c r="H38" s="91">
        <f t="shared" si="1"/>
        <v>0</v>
      </c>
      <c r="I38" s="91">
        <f t="shared" si="2"/>
        <v>0</v>
      </c>
      <c r="J38" s="91">
        <f t="shared" si="3"/>
        <v>0</v>
      </c>
    </row>
    <row r="39" ht="20.25" customHeight="1" spans="1:10">
      <c r="A39" s="92" t="s">
        <v>1638</v>
      </c>
      <c r="B39" s="9">
        <v>0</v>
      </c>
      <c r="C39" s="9">
        <v>0</v>
      </c>
      <c r="D39" s="9">
        <v>0</v>
      </c>
      <c r="E39" s="9">
        <v>0</v>
      </c>
      <c r="F39" s="9">
        <v>0</v>
      </c>
      <c r="G39" s="91">
        <f t="shared" si="0"/>
        <v>0</v>
      </c>
      <c r="H39" s="91">
        <f t="shared" si="1"/>
        <v>0</v>
      </c>
      <c r="I39" s="91">
        <f t="shared" si="2"/>
        <v>0</v>
      </c>
      <c r="J39" s="91">
        <f t="shared" si="3"/>
        <v>0</v>
      </c>
    </row>
    <row r="40" ht="20.25" customHeight="1" spans="1:10">
      <c r="A40" s="92" t="s">
        <v>69</v>
      </c>
      <c r="B40" s="9">
        <v>0</v>
      </c>
      <c r="C40" s="9">
        <v>0</v>
      </c>
      <c r="D40" s="9">
        <v>0</v>
      </c>
      <c r="E40" s="9">
        <v>0</v>
      </c>
      <c r="F40" s="9">
        <v>0</v>
      </c>
      <c r="G40" s="91">
        <f t="shared" si="0"/>
        <v>0</v>
      </c>
      <c r="H40" s="91">
        <f t="shared" si="1"/>
        <v>0</v>
      </c>
      <c r="I40" s="91">
        <f t="shared" si="2"/>
        <v>0</v>
      </c>
      <c r="J40" s="91">
        <f t="shared" si="3"/>
        <v>0</v>
      </c>
    </row>
    <row r="41" ht="20.25" customHeight="1" spans="1:10">
      <c r="A41" s="92" t="s">
        <v>1639</v>
      </c>
      <c r="B41" s="9">
        <v>0</v>
      </c>
      <c r="C41" s="9">
        <v>0</v>
      </c>
      <c r="D41" s="9">
        <v>0</v>
      </c>
      <c r="E41" s="9">
        <v>0</v>
      </c>
      <c r="F41" s="9">
        <v>0</v>
      </c>
      <c r="G41" s="91">
        <f t="shared" si="0"/>
        <v>0</v>
      </c>
      <c r="H41" s="91">
        <f t="shared" si="1"/>
        <v>0</v>
      </c>
      <c r="I41" s="91">
        <f t="shared" si="2"/>
        <v>0</v>
      </c>
      <c r="J41" s="91">
        <f t="shared" si="3"/>
        <v>0</v>
      </c>
    </row>
    <row r="42" ht="20.25" customHeight="1" spans="1:10">
      <c r="A42" s="92" t="s">
        <v>1640</v>
      </c>
      <c r="B42" s="9">
        <v>0</v>
      </c>
      <c r="C42" s="9">
        <v>0</v>
      </c>
      <c r="D42" s="9">
        <v>0</v>
      </c>
      <c r="E42" s="9">
        <v>0</v>
      </c>
      <c r="F42" s="9">
        <v>0</v>
      </c>
      <c r="G42" s="91">
        <f t="shared" si="0"/>
        <v>0</v>
      </c>
      <c r="H42" s="91">
        <f t="shared" si="1"/>
        <v>0</v>
      </c>
      <c r="I42" s="91">
        <f t="shared" si="2"/>
        <v>0</v>
      </c>
      <c r="J42" s="91">
        <f t="shared" si="3"/>
        <v>0</v>
      </c>
    </row>
    <row r="43" ht="20.25" customHeight="1" spans="1:10">
      <c r="A43" s="92" t="s">
        <v>1641</v>
      </c>
      <c r="B43" s="9">
        <v>0</v>
      </c>
      <c r="C43" s="9">
        <v>0</v>
      </c>
      <c r="D43" s="9">
        <v>0</v>
      </c>
      <c r="E43" s="9">
        <v>0</v>
      </c>
      <c r="F43" s="9">
        <v>0</v>
      </c>
      <c r="G43" s="91">
        <f t="shared" si="0"/>
        <v>0</v>
      </c>
      <c r="H43" s="91">
        <f t="shared" si="1"/>
        <v>0</v>
      </c>
      <c r="I43" s="91">
        <f t="shared" si="2"/>
        <v>0</v>
      </c>
      <c r="J43" s="91">
        <f t="shared" si="3"/>
        <v>0</v>
      </c>
    </row>
    <row r="44" ht="20.25" customHeight="1" spans="1:10">
      <c r="A44" s="92" t="s">
        <v>1642</v>
      </c>
      <c r="B44" s="9">
        <v>0</v>
      </c>
      <c r="C44" s="9">
        <v>0</v>
      </c>
      <c r="D44" s="9">
        <v>0</v>
      </c>
      <c r="E44" s="9">
        <v>0</v>
      </c>
      <c r="F44" s="9">
        <v>0</v>
      </c>
      <c r="G44" s="91">
        <f t="shared" si="0"/>
        <v>0</v>
      </c>
      <c r="H44" s="91">
        <f t="shared" si="1"/>
        <v>0</v>
      </c>
      <c r="I44" s="91">
        <f t="shared" si="2"/>
        <v>0</v>
      </c>
      <c r="J44" s="91">
        <f t="shared" si="3"/>
        <v>0</v>
      </c>
    </row>
    <row r="45" ht="20.25" customHeight="1" spans="1:10">
      <c r="A45" s="92" t="s">
        <v>1643</v>
      </c>
      <c r="B45" s="9">
        <v>0</v>
      </c>
      <c r="C45" s="9">
        <v>0</v>
      </c>
      <c r="D45" s="9">
        <v>0</v>
      </c>
      <c r="E45" s="9">
        <v>0</v>
      </c>
      <c r="F45" s="9">
        <v>0</v>
      </c>
      <c r="G45" s="91">
        <f t="shared" si="0"/>
        <v>0</v>
      </c>
      <c r="H45" s="91">
        <f t="shared" si="1"/>
        <v>0</v>
      </c>
      <c r="I45" s="91">
        <f t="shared" si="2"/>
        <v>0</v>
      </c>
      <c r="J45" s="91">
        <f t="shared" si="3"/>
        <v>0</v>
      </c>
    </row>
    <row r="46" ht="20.25" customHeight="1" spans="1:10">
      <c r="A46" s="92" t="s">
        <v>1644</v>
      </c>
      <c r="B46" s="9">
        <v>0</v>
      </c>
      <c r="C46" s="9">
        <v>0</v>
      </c>
      <c r="D46" s="9">
        <v>0</v>
      </c>
      <c r="E46" s="9">
        <v>0</v>
      </c>
      <c r="F46" s="9">
        <v>0</v>
      </c>
      <c r="G46" s="91">
        <f t="shared" si="0"/>
        <v>0</v>
      </c>
      <c r="H46" s="91">
        <f t="shared" si="1"/>
        <v>0</v>
      </c>
      <c r="I46" s="91">
        <f t="shared" si="2"/>
        <v>0</v>
      </c>
      <c r="J46" s="91">
        <f t="shared" si="3"/>
        <v>0</v>
      </c>
    </row>
    <row r="47" ht="20.25" customHeight="1" spans="1:10">
      <c r="A47" s="92" t="s">
        <v>1645</v>
      </c>
      <c r="B47" s="9">
        <v>0</v>
      </c>
      <c r="C47" s="9">
        <v>0</v>
      </c>
      <c r="D47" s="9">
        <v>0</v>
      </c>
      <c r="E47" s="9">
        <v>0</v>
      </c>
      <c r="F47" s="9">
        <v>0</v>
      </c>
      <c r="G47" s="91">
        <f t="shared" si="0"/>
        <v>0</v>
      </c>
      <c r="H47" s="91">
        <f t="shared" si="1"/>
        <v>0</v>
      </c>
      <c r="I47" s="91">
        <f t="shared" si="2"/>
        <v>0</v>
      </c>
      <c r="J47" s="91">
        <f t="shared" si="3"/>
        <v>0</v>
      </c>
    </row>
    <row r="48" ht="20.25" customHeight="1" spans="1:10">
      <c r="A48" s="92" t="s">
        <v>1646</v>
      </c>
      <c r="B48" s="9">
        <v>0</v>
      </c>
      <c r="C48" s="9">
        <v>0</v>
      </c>
      <c r="D48" s="9">
        <v>0</v>
      </c>
      <c r="E48" s="9">
        <v>0</v>
      </c>
      <c r="F48" s="9">
        <v>0</v>
      </c>
      <c r="G48" s="91">
        <f t="shared" si="0"/>
        <v>0</v>
      </c>
      <c r="H48" s="91">
        <f t="shared" si="1"/>
        <v>0</v>
      </c>
      <c r="I48" s="91">
        <f t="shared" si="2"/>
        <v>0</v>
      </c>
      <c r="J48" s="91">
        <f t="shared" si="3"/>
        <v>0</v>
      </c>
    </row>
    <row r="49" ht="20.25" customHeight="1" spans="1:10">
      <c r="A49" s="92" t="s">
        <v>1647</v>
      </c>
      <c r="B49" s="9">
        <v>0</v>
      </c>
      <c r="C49" s="9">
        <v>0</v>
      </c>
      <c r="D49" s="9">
        <v>0</v>
      </c>
      <c r="E49" s="9">
        <v>0</v>
      </c>
      <c r="F49" s="9">
        <v>0</v>
      </c>
      <c r="G49" s="91">
        <f t="shared" si="0"/>
        <v>0</v>
      </c>
      <c r="H49" s="91">
        <f t="shared" si="1"/>
        <v>0</v>
      </c>
      <c r="I49" s="91">
        <f t="shared" si="2"/>
        <v>0</v>
      </c>
      <c r="J49" s="91">
        <f t="shared" si="3"/>
        <v>0</v>
      </c>
    </row>
    <row r="50" ht="20.25" customHeight="1" spans="1:10">
      <c r="A50" s="92" t="s">
        <v>1648</v>
      </c>
      <c r="B50" s="9">
        <v>0</v>
      </c>
      <c r="C50" s="9">
        <v>0</v>
      </c>
      <c r="D50" s="9">
        <v>0</v>
      </c>
      <c r="E50" s="9">
        <v>0</v>
      </c>
      <c r="F50" s="9">
        <v>0</v>
      </c>
      <c r="G50" s="91">
        <f t="shared" si="0"/>
        <v>0</v>
      </c>
      <c r="H50" s="91">
        <f t="shared" si="1"/>
        <v>0</v>
      </c>
      <c r="I50" s="91">
        <f t="shared" si="2"/>
        <v>0</v>
      </c>
      <c r="J50" s="91">
        <f t="shared" si="3"/>
        <v>0</v>
      </c>
    </row>
    <row r="51" ht="20.25" customHeight="1" spans="1:10">
      <c r="A51" s="92" t="s">
        <v>70</v>
      </c>
      <c r="B51" s="9">
        <v>0</v>
      </c>
      <c r="C51" s="9">
        <v>440701</v>
      </c>
      <c r="D51" s="9">
        <v>124887</v>
      </c>
      <c r="E51" s="9">
        <v>42060</v>
      </c>
      <c r="F51" s="9">
        <v>113673</v>
      </c>
      <c r="G51" s="91">
        <f t="shared" si="0"/>
        <v>0</v>
      </c>
      <c r="H51" s="91">
        <f t="shared" si="1"/>
        <v>25.7936787073322</v>
      </c>
      <c r="I51" s="91">
        <f t="shared" si="2"/>
        <v>91.0206826971582</v>
      </c>
      <c r="J51" s="91">
        <f t="shared" si="3"/>
        <v>270.263908701854</v>
      </c>
    </row>
    <row r="52" ht="20.25" customHeight="1" spans="1:10">
      <c r="A52" s="92" t="s">
        <v>1649</v>
      </c>
      <c r="B52" s="9">
        <v>0</v>
      </c>
      <c r="C52" s="9">
        <v>440601</v>
      </c>
      <c r="D52" s="9">
        <v>124787</v>
      </c>
      <c r="E52" s="9">
        <v>41860</v>
      </c>
      <c r="F52" s="9">
        <v>113573</v>
      </c>
      <c r="G52" s="91">
        <f t="shared" si="0"/>
        <v>0</v>
      </c>
      <c r="H52" s="91">
        <f t="shared" si="1"/>
        <v>25.7768366390453</v>
      </c>
      <c r="I52" s="91">
        <f t="shared" si="2"/>
        <v>91.013486981817</v>
      </c>
      <c r="J52" s="91">
        <f t="shared" si="3"/>
        <v>271.316292403249</v>
      </c>
    </row>
    <row r="53" ht="20.25" customHeight="1" spans="1:10">
      <c r="A53" s="92" t="s">
        <v>1650</v>
      </c>
      <c r="B53" s="9">
        <v>0</v>
      </c>
      <c r="C53" s="9">
        <v>0</v>
      </c>
      <c r="D53" s="9">
        <v>0</v>
      </c>
      <c r="E53" s="9">
        <v>34107</v>
      </c>
      <c r="F53" s="9">
        <v>77317</v>
      </c>
      <c r="G53" s="91">
        <f t="shared" si="0"/>
        <v>0</v>
      </c>
      <c r="H53" s="91">
        <f t="shared" si="1"/>
        <v>0</v>
      </c>
      <c r="I53" s="91">
        <f t="shared" si="2"/>
        <v>0</v>
      </c>
      <c r="J53" s="91">
        <f t="shared" si="3"/>
        <v>226.689535872402</v>
      </c>
    </row>
    <row r="54" ht="20.25" customHeight="1" spans="1:10">
      <c r="A54" s="92" t="s">
        <v>1651</v>
      </c>
      <c r="B54" s="9">
        <v>0</v>
      </c>
      <c r="C54" s="9">
        <v>0</v>
      </c>
      <c r="D54" s="9">
        <v>0</v>
      </c>
      <c r="E54" s="9">
        <v>1840</v>
      </c>
      <c r="F54" s="9">
        <v>1458</v>
      </c>
      <c r="G54" s="91">
        <f t="shared" si="0"/>
        <v>0</v>
      </c>
      <c r="H54" s="91">
        <f t="shared" si="1"/>
        <v>0</v>
      </c>
      <c r="I54" s="91">
        <f t="shared" si="2"/>
        <v>0</v>
      </c>
      <c r="J54" s="91">
        <f t="shared" si="3"/>
        <v>79.2391304347826</v>
      </c>
    </row>
    <row r="55" ht="20.25" customHeight="1" spans="1:10">
      <c r="A55" s="92" t="s">
        <v>1652</v>
      </c>
      <c r="B55" s="9">
        <v>0</v>
      </c>
      <c r="C55" s="9">
        <v>0</v>
      </c>
      <c r="D55" s="9">
        <v>0</v>
      </c>
      <c r="E55" s="9">
        <v>781</v>
      </c>
      <c r="F55" s="9">
        <v>0</v>
      </c>
      <c r="G55" s="91">
        <f t="shared" si="0"/>
        <v>0</v>
      </c>
      <c r="H55" s="91">
        <f t="shared" si="1"/>
        <v>0</v>
      </c>
      <c r="I55" s="91">
        <f t="shared" si="2"/>
        <v>0</v>
      </c>
      <c r="J55" s="91">
        <f t="shared" si="3"/>
        <v>0</v>
      </c>
    </row>
    <row r="56" ht="20.25" customHeight="1" spans="1:10">
      <c r="A56" s="92" t="s">
        <v>1653</v>
      </c>
      <c r="B56" s="9">
        <v>0</v>
      </c>
      <c r="C56" s="9">
        <v>0</v>
      </c>
      <c r="D56" s="9">
        <v>0</v>
      </c>
      <c r="E56" s="9">
        <v>19</v>
      </c>
      <c r="F56" s="9">
        <v>5900</v>
      </c>
      <c r="G56" s="91">
        <f t="shared" si="0"/>
        <v>0</v>
      </c>
      <c r="H56" s="91">
        <f t="shared" si="1"/>
        <v>0</v>
      </c>
      <c r="I56" s="91">
        <f t="shared" si="2"/>
        <v>0</v>
      </c>
      <c r="J56" s="91">
        <f t="shared" si="3"/>
        <v>31052.6315789474</v>
      </c>
    </row>
    <row r="57" ht="20.25" customHeight="1" spans="1:10">
      <c r="A57" s="92" t="s">
        <v>1654</v>
      </c>
      <c r="B57" s="9">
        <v>0</v>
      </c>
      <c r="C57" s="9">
        <v>0</v>
      </c>
      <c r="D57" s="9">
        <v>0</v>
      </c>
      <c r="E57" s="9">
        <v>0</v>
      </c>
      <c r="F57" s="9">
        <v>0</v>
      </c>
      <c r="G57" s="91">
        <f t="shared" si="0"/>
        <v>0</v>
      </c>
      <c r="H57" s="91">
        <f t="shared" si="1"/>
        <v>0</v>
      </c>
      <c r="I57" s="91">
        <f t="shared" si="2"/>
        <v>0</v>
      </c>
      <c r="J57" s="91">
        <f t="shared" si="3"/>
        <v>0</v>
      </c>
    </row>
    <row r="58" ht="20.25" customHeight="1" spans="1:10">
      <c r="A58" s="92" t="s">
        <v>1655</v>
      </c>
      <c r="B58" s="9">
        <v>0</v>
      </c>
      <c r="C58" s="9">
        <v>0</v>
      </c>
      <c r="D58" s="9">
        <v>0</v>
      </c>
      <c r="E58" s="9">
        <v>0</v>
      </c>
      <c r="F58" s="9">
        <v>0</v>
      </c>
      <c r="G58" s="91">
        <f t="shared" si="0"/>
        <v>0</v>
      </c>
      <c r="H58" s="91">
        <f t="shared" si="1"/>
        <v>0</v>
      </c>
      <c r="I58" s="91">
        <f t="shared" si="2"/>
        <v>0</v>
      </c>
      <c r="J58" s="91">
        <f t="shared" si="3"/>
        <v>0</v>
      </c>
    </row>
    <row r="59" ht="20.25" customHeight="1" spans="1:10">
      <c r="A59" s="92" t="s">
        <v>1656</v>
      </c>
      <c r="B59" s="9">
        <v>0</v>
      </c>
      <c r="C59" s="9">
        <v>0</v>
      </c>
      <c r="D59" s="9">
        <v>0</v>
      </c>
      <c r="E59" s="9">
        <v>0</v>
      </c>
      <c r="F59" s="9">
        <v>0</v>
      </c>
      <c r="G59" s="91">
        <f t="shared" si="0"/>
        <v>0</v>
      </c>
      <c r="H59" s="91">
        <f t="shared" si="1"/>
        <v>0</v>
      </c>
      <c r="I59" s="91">
        <f t="shared" si="2"/>
        <v>0</v>
      </c>
      <c r="J59" s="91">
        <f t="shared" si="3"/>
        <v>0</v>
      </c>
    </row>
    <row r="60" ht="20.25" customHeight="1" spans="1:10">
      <c r="A60" s="92" t="s">
        <v>1657</v>
      </c>
      <c r="B60" s="9">
        <v>0</v>
      </c>
      <c r="C60" s="9">
        <v>0</v>
      </c>
      <c r="D60" s="9">
        <v>0</v>
      </c>
      <c r="E60" s="9">
        <v>0</v>
      </c>
      <c r="F60" s="9">
        <v>0</v>
      </c>
      <c r="G60" s="91">
        <f t="shared" si="0"/>
        <v>0</v>
      </c>
      <c r="H60" s="91">
        <f t="shared" si="1"/>
        <v>0</v>
      </c>
      <c r="I60" s="91">
        <f t="shared" si="2"/>
        <v>0</v>
      </c>
      <c r="J60" s="91">
        <f t="shared" si="3"/>
        <v>0</v>
      </c>
    </row>
    <row r="61" ht="20.25" customHeight="1" spans="1:10">
      <c r="A61" s="92" t="s">
        <v>1658</v>
      </c>
      <c r="B61" s="9">
        <v>0</v>
      </c>
      <c r="C61" s="9">
        <v>0</v>
      </c>
      <c r="D61" s="9">
        <v>0</v>
      </c>
      <c r="E61" s="9">
        <v>0</v>
      </c>
      <c r="F61" s="9">
        <v>0</v>
      </c>
      <c r="G61" s="91">
        <f t="shared" si="0"/>
        <v>0</v>
      </c>
      <c r="H61" s="91">
        <f t="shared" si="1"/>
        <v>0</v>
      </c>
      <c r="I61" s="91">
        <f t="shared" si="2"/>
        <v>0</v>
      </c>
      <c r="J61" s="91">
        <f t="shared" si="3"/>
        <v>0</v>
      </c>
    </row>
    <row r="62" ht="20.25" customHeight="1" spans="1:10">
      <c r="A62" s="92" t="s">
        <v>1659</v>
      </c>
      <c r="B62" s="9">
        <v>0</v>
      </c>
      <c r="C62" s="9">
        <v>0</v>
      </c>
      <c r="D62" s="9">
        <v>0</v>
      </c>
      <c r="E62" s="9">
        <v>0</v>
      </c>
      <c r="F62" s="9">
        <v>0</v>
      </c>
      <c r="G62" s="91">
        <f t="shared" si="0"/>
        <v>0</v>
      </c>
      <c r="H62" s="91">
        <f t="shared" si="1"/>
        <v>0</v>
      </c>
      <c r="I62" s="91">
        <f t="shared" si="2"/>
        <v>0</v>
      </c>
      <c r="J62" s="91">
        <f t="shared" si="3"/>
        <v>0</v>
      </c>
    </row>
    <row r="63" ht="20.25" customHeight="1" spans="1:10">
      <c r="A63" s="92" t="s">
        <v>1660</v>
      </c>
      <c r="B63" s="9">
        <v>0</v>
      </c>
      <c r="C63" s="9">
        <v>0</v>
      </c>
      <c r="D63" s="9">
        <v>0</v>
      </c>
      <c r="E63" s="9">
        <v>0</v>
      </c>
      <c r="F63" s="9">
        <v>0</v>
      </c>
      <c r="G63" s="91">
        <f t="shared" si="0"/>
        <v>0</v>
      </c>
      <c r="H63" s="91">
        <f t="shared" si="1"/>
        <v>0</v>
      </c>
      <c r="I63" s="91">
        <f t="shared" si="2"/>
        <v>0</v>
      </c>
      <c r="J63" s="91">
        <f t="shared" si="3"/>
        <v>0</v>
      </c>
    </row>
    <row r="64" ht="20.25" customHeight="1" spans="1:10">
      <c r="A64" s="92" t="s">
        <v>1661</v>
      </c>
      <c r="B64" s="9">
        <v>0</v>
      </c>
      <c r="C64" s="9">
        <v>0</v>
      </c>
      <c r="D64" s="9">
        <v>0</v>
      </c>
      <c r="E64" s="9">
        <v>0</v>
      </c>
      <c r="F64" s="9">
        <v>1810</v>
      </c>
      <c r="G64" s="91">
        <f t="shared" si="0"/>
        <v>0</v>
      </c>
      <c r="H64" s="91">
        <f t="shared" si="1"/>
        <v>0</v>
      </c>
      <c r="I64" s="91">
        <f t="shared" si="2"/>
        <v>0</v>
      </c>
      <c r="J64" s="91">
        <f t="shared" si="3"/>
        <v>0</v>
      </c>
    </row>
    <row r="65" ht="20.25" customHeight="1" spans="1:10">
      <c r="A65" s="92" t="s">
        <v>1662</v>
      </c>
      <c r="B65" s="9">
        <v>0</v>
      </c>
      <c r="C65" s="9">
        <v>0</v>
      </c>
      <c r="D65" s="9">
        <v>0</v>
      </c>
      <c r="E65" s="9">
        <v>0</v>
      </c>
      <c r="F65" s="9">
        <v>25</v>
      </c>
      <c r="G65" s="91">
        <f t="shared" si="0"/>
        <v>0</v>
      </c>
      <c r="H65" s="91">
        <f t="shared" si="1"/>
        <v>0</v>
      </c>
      <c r="I65" s="91">
        <f t="shared" si="2"/>
        <v>0</v>
      </c>
      <c r="J65" s="91">
        <f t="shared" si="3"/>
        <v>0</v>
      </c>
    </row>
    <row r="66" ht="20.25" customHeight="1" spans="1:10">
      <c r="A66" s="92" t="s">
        <v>1663</v>
      </c>
      <c r="B66" s="9">
        <v>0</v>
      </c>
      <c r="C66" s="9">
        <v>0</v>
      </c>
      <c r="D66" s="9">
        <v>0</v>
      </c>
      <c r="E66" s="9">
        <v>0</v>
      </c>
      <c r="F66" s="9">
        <v>2475</v>
      </c>
      <c r="G66" s="91">
        <f t="shared" si="0"/>
        <v>0</v>
      </c>
      <c r="H66" s="91">
        <f t="shared" si="1"/>
        <v>0</v>
      </c>
      <c r="I66" s="91">
        <f t="shared" si="2"/>
        <v>0</v>
      </c>
      <c r="J66" s="91">
        <f t="shared" si="3"/>
        <v>0</v>
      </c>
    </row>
    <row r="67" ht="20.25" customHeight="1" spans="1:10">
      <c r="A67" s="92" t="s">
        <v>1664</v>
      </c>
      <c r="B67" s="9">
        <v>0</v>
      </c>
      <c r="C67" s="9">
        <v>0</v>
      </c>
      <c r="D67" s="9">
        <v>0</v>
      </c>
      <c r="E67" s="9">
        <v>5113</v>
      </c>
      <c r="F67" s="9">
        <v>24588</v>
      </c>
      <c r="G67" s="91">
        <f t="shared" si="0"/>
        <v>0</v>
      </c>
      <c r="H67" s="91">
        <f t="shared" si="1"/>
        <v>0</v>
      </c>
      <c r="I67" s="91">
        <f t="shared" si="2"/>
        <v>0</v>
      </c>
      <c r="J67" s="91">
        <f t="shared" si="3"/>
        <v>480.891844318404</v>
      </c>
    </row>
    <row r="68" ht="20.25" customHeight="1" spans="1:10">
      <c r="A68" s="92" t="s">
        <v>1665</v>
      </c>
      <c r="B68" s="9">
        <v>0</v>
      </c>
      <c r="C68" s="9">
        <v>0</v>
      </c>
      <c r="D68" s="9">
        <v>0</v>
      </c>
      <c r="E68" s="9">
        <v>0</v>
      </c>
      <c r="F68" s="9">
        <v>0</v>
      </c>
      <c r="G68" s="91">
        <f t="shared" ref="G68:G131" si="4">IF(B68&lt;&gt;0,(F68/B68)*100,0)</f>
        <v>0</v>
      </c>
      <c r="H68" s="91">
        <f t="shared" ref="H68:H131" si="5">IF(C68&lt;&gt;0,(F68/C68)*100,0)</f>
        <v>0</v>
      </c>
      <c r="I68" s="91">
        <f t="shared" ref="I68:I131" si="6">IF(D68&lt;&gt;0,(F68/D68)*100,0)</f>
        <v>0</v>
      </c>
      <c r="J68" s="91">
        <f t="shared" ref="J68:J131" si="7">IF(E68&lt;&gt;0,(F68/E68)*100,0)</f>
        <v>0</v>
      </c>
    </row>
    <row r="69" ht="20.25" customHeight="1" spans="1:10">
      <c r="A69" s="92" t="s">
        <v>1666</v>
      </c>
      <c r="B69" s="9">
        <v>0</v>
      </c>
      <c r="C69" s="9">
        <v>0</v>
      </c>
      <c r="D69" s="9">
        <v>0</v>
      </c>
      <c r="E69" s="9">
        <v>0</v>
      </c>
      <c r="F69" s="9">
        <v>0</v>
      </c>
      <c r="G69" s="91">
        <f t="shared" si="4"/>
        <v>0</v>
      </c>
      <c r="H69" s="91">
        <f t="shared" si="5"/>
        <v>0</v>
      </c>
      <c r="I69" s="91">
        <f t="shared" si="6"/>
        <v>0</v>
      </c>
      <c r="J69" s="91">
        <f t="shared" si="7"/>
        <v>0</v>
      </c>
    </row>
    <row r="70" ht="20.25" customHeight="1" spans="1:10">
      <c r="A70" s="92" t="s">
        <v>1667</v>
      </c>
      <c r="B70" s="9">
        <v>0</v>
      </c>
      <c r="C70" s="9">
        <v>0</v>
      </c>
      <c r="D70" s="9">
        <v>0</v>
      </c>
      <c r="E70" s="9">
        <v>0</v>
      </c>
      <c r="F70" s="9">
        <v>0</v>
      </c>
      <c r="G70" s="91">
        <f t="shared" si="4"/>
        <v>0</v>
      </c>
      <c r="H70" s="91">
        <f t="shared" si="5"/>
        <v>0</v>
      </c>
      <c r="I70" s="91">
        <f t="shared" si="6"/>
        <v>0</v>
      </c>
      <c r="J70" s="91">
        <f t="shared" si="7"/>
        <v>0</v>
      </c>
    </row>
    <row r="71" ht="20.25" customHeight="1" spans="1:10">
      <c r="A71" s="92" t="s">
        <v>1668</v>
      </c>
      <c r="B71" s="9">
        <v>0</v>
      </c>
      <c r="C71" s="9">
        <v>0</v>
      </c>
      <c r="D71" s="9">
        <v>0</v>
      </c>
      <c r="E71" s="9">
        <v>0</v>
      </c>
      <c r="F71" s="9">
        <v>0</v>
      </c>
      <c r="G71" s="91">
        <f t="shared" si="4"/>
        <v>0</v>
      </c>
      <c r="H71" s="91">
        <f t="shared" si="5"/>
        <v>0</v>
      </c>
      <c r="I71" s="91">
        <f t="shared" si="6"/>
        <v>0</v>
      </c>
      <c r="J71" s="91">
        <f t="shared" si="7"/>
        <v>0</v>
      </c>
    </row>
    <row r="72" ht="20.25" customHeight="1" spans="1:10">
      <c r="A72" s="92" t="s">
        <v>1669</v>
      </c>
      <c r="B72" s="9">
        <v>0</v>
      </c>
      <c r="C72" s="9">
        <v>0</v>
      </c>
      <c r="D72" s="9">
        <v>0</v>
      </c>
      <c r="E72" s="9">
        <v>0</v>
      </c>
      <c r="F72" s="9">
        <v>0</v>
      </c>
      <c r="G72" s="91">
        <f t="shared" si="4"/>
        <v>0</v>
      </c>
      <c r="H72" s="91">
        <f t="shared" si="5"/>
        <v>0</v>
      </c>
      <c r="I72" s="91">
        <f t="shared" si="6"/>
        <v>0</v>
      </c>
      <c r="J72" s="91">
        <f t="shared" si="7"/>
        <v>0</v>
      </c>
    </row>
    <row r="73" ht="20.25" customHeight="1" spans="1:10">
      <c r="A73" s="92" t="s">
        <v>1670</v>
      </c>
      <c r="B73" s="9">
        <v>0</v>
      </c>
      <c r="C73" s="9">
        <v>100</v>
      </c>
      <c r="D73" s="9">
        <v>100</v>
      </c>
      <c r="E73" s="9">
        <v>200</v>
      </c>
      <c r="F73" s="9">
        <v>100</v>
      </c>
      <c r="G73" s="91">
        <f t="shared" si="4"/>
        <v>0</v>
      </c>
      <c r="H73" s="91">
        <f t="shared" si="5"/>
        <v>100</v>
      </c>
      <c r="I73" s="91">
        <f t="shared" si="6"/>
        <v>100</v>
      </c>
      <c r="J73" s="91">
        <f t="shared" si="7"/>
        <v>50</v>
      </c>
    </row>
    <row r="74" ht="20.25" customHeight="1" spans="1:10">
      <c r="A74" s="92" t="s">
        <v>1671</v>
      </c>
      <c r="B74" s="9">
        <v>0</v>
      </c>
      <c r="C74" s="9">
        <v>0</v>
      </c>
      <c r="D74" s="9">
        <v>0</v>
      </c>
      <c r="E74" s="9">
        <v>200</v>
      </c>
      <c r="F74" s="9">
        <v>100</v>
      </c>
      <c r="G74" s="91">
        <f t="shared" si="4"/>
        <v>0</v>
      </c>
      <c r="H74" s="91">
        <f t="shared" si="5"/>
        <v>0</v>
      </c>
      <c r="I74" s="91">
        <f t="shared" si="6"/>
        <v>0</v>
      </c>
      <c r="J74" s="91">
        <f t="shared" si="7"/>
        <v>50</v>
      </c>
    </row>
    <row r="75" ht="20.25" customHeight="1" spans="1:10">
      <c r="A75" s="92" t="s">
        <v>1672</v>
      </c>
      <c r="B75" s="9">
        <v>0</v>
      </c>
      <c r="C75" s="9">
        <v>0</v>
      </c>
      <c r="D75" s="9">
        <v>0</v>
      </c>
      <c r="E75" s="9">
        <v>0</v>
      </c>
      <c r="F75" s="9">
        <v>0</v>
      </c>
      <c r="G75" s="91">
        <f t="shared" si="4"/>
        <v>0</v>
      </c>
      <c r="H75" s="91">
        <f t="shared" si="5"/>
        <v>0</v>
      </c>
      <c r="I75" s="91">
        <f t="shared" si="6"/>
        <v>0</v>
      </c>
      <c r="J75" s="91">
        <f t="shared" si="7"/>
        <v>0</v>
      </c>
    </row>
    <row r="76" ht="20.25" customHeight="1" spans="1:10">
      <c r="A76" s="92" t="s">
        <v>1673</v>
      </c>
      <c r="B76" s="9">
        <v>0</v>
      </c>
      <c r="C76" s="9">
        <v>0</v>
      </c>
      <c r="D76" s="9">
        <v>0</v>
      </c>
      <c r="E76" s="9">
        <v>0</v>
      </c>
      <c r="F76" s="9">
        <v>0</v>
      </c>
      <c r="G76" s="91">
        <f t="shared" si="4"/>
        <v>0</v>
      </c>
      <c r="H76" s="91">
        <f t="shared" si="5"/>
        <v>0</v>
      </c>
      <c r="I76" s="91">
        <f t="shared" si="6"/>
        <v>0</v>
      </c>
      <c r="J76" s="91">
        <f t="shared" si="7"/>
        <v>0</v>
      </c>
    </row>
    <row r="77" ht="20.25" customHeight="1" spans="1:10">
      <c r="A77" s="92" t="s">
        <v>1674</v>
      </c>
      <c r="B77" s="9">
        <v>0</v>
      </c>
      <c r="C77" s="9">
        <v>0</v>
      </c>
      <c r="D77" s="9">
        <v>0</v>
      </c>
      <c r="E77" s="9">
        <v>0</v>
      </c>
      <c r="F77" s="9">
        <v>0</v>
      </c>
      <c r="G77" s="91">
        <f t="shared" si="4"/>
        <v>0</v>
      </c>
      <c r="H77" s="91">
        <f t="shared" si="5"/>
        <v>0</v>
      </c>
      <c r="I77" s="91">
        <f t="shared" si="6"/>
        <v>0</v>
      </c>
      <c r="J77" s="91">
        <f t="shared" si="7"/>
        <v>0</v>
      </c>
    </row>
    <row r="78" ht="20.25" customHeight="1" spans="1:10">
      <c r="A78" s="92" t="s">
        <v>1675</v>
      </c>
      <c r="B78" s="9">
        <v>0</v>
      </c>
      <c r="C78" s="9">
        <v>0</v>
      </c>
      <c r="D78" s="9">
        <v>0</v>
      </c>
      <c r="E78" s="9">
        <v>0</v>
      </c>
      <c r="F78" s="9">
        <v>0</v>
      </c>
      <c r="G78" s="91">
        <f t="shared" si="4"/>
        <v>0</v>
      </c>
      <c r="H78" s="91">
        <f t="shared" si="5"/>
        <v>0</v>
      </c>
      <c r="I78" s="91">
        <f t="shared" si="6"/>
        <v>0</v>
      </c>
      <c r="J78" s="91">
        <f t="shared" si="7"/>
        <v>0</v>
      </c>
    </row>
    <row r="79" ht="20.25" customHeight="1" spans="1:10">
      <c r="A79" s="92" t="s">
        <v>1676</v>
      </c>
      <c r="B79" s="9">
        <v>0</v>
      </c>
      <c r="C79" s="9">
        <v>0</v>
      </c>
      <c r="D79" s="9">
        <v>0</v>
      </c>
      <c r="E79" s="9">
        <v>0</v>
      </c>
      <c r="F79" s="9">
        <v>0</v>
      </c>
      <c r="G79" s="91">
        <f t="shared" si="4"/>
        <v>0</v>
      </c>
      <c r="H79" s="91">
        <f t="shared" si="5"/>
        <v>0</v>
      </c>
      <c r="I79" s="91">
        <f t="shared" si="6"/>
        <v>0</v>
      </c>
      <c r="J79" s="91">
        <f t="shared" si="7"/>
        <v>0</v>
      </c>
    </row>
    <row r="80" ht="20.25" customHeight="1" spans="1:10">
      <c r="A80" s="92" t="s">
        <v>1677</v>
      </c>
      <c r="B80" s="9">
        <v>0</v>
      </c>
      <c r="C80" s="9">
        <v>0</v>
      </c>
      <c r="D80" s="9">
        <v>0</v>
      </c>
      <c r="E80" s="9">
        <v>0</v>
      </c>
      <c r="F80" s="9">
        <v>0</v>
      </c>
      <c r="G80" s="91">
        <f t="shared" si="4"/>
        <v>0</v>
      </c>
      <c r="H80" s="91">
        <f t="shared" si="5"/>
        <v>0</v>
      </c>
      <c r="I80" s="91">
        <f t="shared" si="6"/>
        <v>0</v>
      </c>
      <c r="J80" s="91">
        <f t="shared" si="7"/>
        <v>0</v>
      </c>
    </row>
    <row r="81" ht="20.25" customHeight="1" spans="1:10">
      <c r="A81" s="92" t="s">
        <v>1678</v>
      </c>
      <c r="B81" s="9">
        <v>0</v>
      </c>
      <c r="C81" s="9">
        <v>0</v>
      </c>
      <c r="D81" s="9">
        <v>0</v>
      </c>
      <c r="E81" s="9">
        <v>0</v>
      </c>
      <c r="F81" s="9">
        <v>0</v>
      </c>
      <c r="G81" s="91">
        <f t="shared" si="4"/>
        <v>0</v>
      </c>
      <c r="H81" s="91">
        <f t="shared" si="5"/>
        <v>0</v>
      </c>
      <c r="I81" s="91">
        <f t="shared" si="6"/>
        <v>0</v>
      </c>
      <c r="J81" s="91">
        <f t="shared" si="7"/>
        <v>0</v>
      </c>
    </row>
    <row r="82" ht="20.25" customHeight="1" spans="1:10">
      <c r="A82" s="92" t="s">
        <v>1679</v>
      </c>
      <c r="B82" s="9">
        <v>0</v>
      </c>
      <c r="C82" s="9">
        <v>0</v>
      </c>
      <c r="D82" s="9">
        <v>0</v>
      </c>
      <c r="E82" s="9">
        <v>0</v>
      </c>
      <c r="F82" s="9">
        <v>0</v>
      </c>
      <c r="G82" s="91">
        <f t="shared" si="4"/>
        <v>0</v>
      </c>
      <c r="H82" s="91">
        <f t="shared" si="5"/>
        <v>0</v>
      </c>
      <c r="I82" s="91">
        <f t="shared" si="6"/>
        <v>0</v>
      </c>
      <c r="J82" s="91">
        <f t="shared" si="7"/>
        <v>0</v>
      </c>
    </row>
    <row r="83" ht="20.25" customHeight="1" spans="1:10">
      <c r="A83" s="92" t="s">
        <v>1680</v>
      </c>
      <c r="B83" s="9">
        <v>0</v>
      </c>
      <c r="C83" s="9">
        <v>0</v>
      </c>
      <c r="D83" s="9">
        <v>0</v>
      </c>
      <c r="E83" s="9">
        <v>0</v>
      </c>
      <c r="F83" s="9">
        <v>0</v>
      </c>
      <c r="G83" s="91">
        <f t="shared" si="4"/>
        <v>0</v>
      </c>
      <c r="H83" s="91">
        <f t="shared" si="5"/>
        <v>0</v>
      </c>
      <c r="I83" s="91">
        <f t="shared" si="6"/>
        <v>0</v>
      </c>
      <c r="J83" s="91">
        <f t="shared" si="7"/>
        <v>0</v>
      </c>
    </row>
    <row r="84" ht="20.25" customHeight="1" spans="1:10">
      <c r="A84" s="92" t="s">
        <v>1681</v>
      </c>
      <c r="B84" s="9">
        <v>0</v>
      </c>
      <c r="C84" s="9">
        <v>0</v>
      </c>
      <c r="D84" s="9">
        <v>0</v>
      </c>
      <c r="E84" s="9">
        <v>0</v>
      </c>
      <c r="F84" s="9">
        <v>0</v>
      </c>
      <c r="G84" s="91">
        <f t="shared" si="4"/>
        <v>0</v>
      </c>
      <c r="H84" s="91">
        <f t="shared" si="5"/>
        <v>0</v>
      </c>
      <c r="I84" s="91">
        <f t="shared" si="6"/>
        <v>0</v>
      </c>
      <c r="J84" s="91">
        <f t="shared" si="7"/>
        <v>0</v>
      </c>
    </row>
    <row r="85" ht="20.25" customHeight="1" spans="1:10">
      <c r="A85" s="92" t="s">
        <v>1682</v>
      </c>
      <c r="B85" s="9">
        <v>0</v>
      </c>
      <c r="C85" s="9">
        <v>0</v>
      </c>
      <c r="D85" s="9">
        <v>0</v>
      </c>
      <c r="E85" s="9">
        <v>0</v>
      </c>
      <c r="F85" s="9">
        <v>0</v>
      </c>
      <c r="G85" s="91">
        <f t="shared" si="4"/>
        <v>0</v>
      </c>
      <c r="H85" s="91">
        <f t="shared" si="5"/>
        <v>0</v>
      </c>
      <c r="I85" s="91">
        <f t="shared" si="6"/>
        <v>0</v>
      </c>
      <c r="J85" s="91">
        <f t="shared" si="7"/>
        <v>0</v>
      </c>
    </row>
    <row r="86" ht="20.25" customHeight="1" spans="1:10">
      <c r="A86" s="92" t="s">
        <v>1683</v>
      </c>
      <c r="B86" s="9">
        <v>0</v>
      </c>
      <c r="C86" s="9">
        <v>0</v>
      </c>
      <c r="D86" s="9">
        <v>0</v>
      </c>
      <c r="E86" s="9">
        <v>0</v>
      </c>
      <c r="F86" s="9">
        <v>0</v>
      </c>
      <c r="G86" s="91">
        <f t="shared" si="4"/>
        <v>0</v>
      </c>
      <c r="H86" s="91">
        <f t="shared" si="5"/>
        <v>0</v>
      </c>
      <c r="I86" s="91">
        <f t="shared" si="6"/>
        <v>0</v>
      </c>
      <c r="J86" s="91">
        <f t="shared" si="7"/>
        <v>0</v>
      </c>
    </row>
    <row r="87" ht="20.25" customHeight="1" spans="1:10">
      <c r="A87" s="92" t="s">
        <v>1684</v>
      </c>
      <c r="B87" s="9">
        <v>0</v>
      </c>
      <c r="C87" s="9">
        <v>0</v>
      </c>
      <c r="D87" s="9">
        <v>0</v>
      </c>
      <c r="E87" s="9">
        <v>0</v>
      </c>
      <c r="F87" s="9">
        <v>0</v>
      </c>
      <c r="G87" s="91">
        <f t="shared" si="4"/>
        <v>0</v>
      </c>
      <c r="H87" s="91">
        <f t="shared" si="5"/>
        <v>0</v>
      </c>
      <c r="I87" s="91">
        <f t="shared" si="6"/>
        <v>0</v>
      </c>
      <c r="J87" s="91">
        <f t="shared" si="7"/>
        <v>0</v>
      </c>
    </row>
    <row r="88" ht="20.25" customHeight="1" spans="1:10">
      <c r="A88" s="92" t="s">
        <v>1685</v>
      </c>
      <c r="B88" s="9">
        <v>0</v>
      </c>
      <c r="C88" s="9">
        <v>0</v>
      </c>
      <c r="D88" s="9">
        <v>0</v>
      </c>
      <c r="E88" s="9">
        <v>0</v>
      </c>
      <c r="F88" s="9">
        <v>0</v>
      </c>
      <c r="G88" s="91">
        <f t="shared" si="4"/>
        <v>0</v>
      </c>
      <c r="H88" s="91">
        <f t="shared" si="5"/>
        <v>0</v>
      </c>
      <c r="I88" s="91">
        <f t="shared" si="6"/>
        <v>0</v>
      </c>
      <c r="J88" s="91">
        <f t="shared" si="7"/>
        <v>0</v>
      </c>
    </row>
    <row r="89" ht="20.25" customHeight="1" spans="1:10">
      <c r="A89" s="92" t="s">
        <v>1686</v>
      </c>
      <c r="B89" s="9">
        <v>0</v>
      </c>
      <c r="C89" s="9">
        <v>0</v>
      </c>
      <c r="D89" s="9">
        <v>0</v>
      </c>
      <c r="E89" s="9">
        <v>0</v>
      </c>
      <c r="F89" s="9">
        <v>0</v>
      </c>
      <c r="G89" s="91">
        <f t="shared" si="4"/>
        <v>0</v>
      </c>
      <c r="H89" s="91">
        <f t="shared" si="5"/>
        <v>0</v>
      </c>
      <c r="I89" s="91">
        <f t="shared" si="6"/>
        <v>0</v>
      </c>
      <c r="J89" s="91">
        <f t="shared" si="7"/>
        <v>0</v>
      </c>
    </row>
    <row r="90" ht="20.25" customHeight="1" spans="1:10">
      <c r="A90" s="92" t="s">
        <v>1687</v>
      </c>
      <c r="B90" s="9">
        <v>0</v>
      </c>
      <c r="C90" s="9">
        <v>0</v>
      </c>
      <c r="D90" s="9">
        <v>0</v>
      </c>
      <c r="E90" s="9">
        <v>0</v>
      </c>
      <c r="F90" s="9">
        <v>0</v>
      </c>
      <c r="G90" s="91">
        <f t="shared" si="4"/>
        <v>0</v>
      </c>
      <c r="H90" s="91">
        <f t="shared" si="5"/>
        <v>0</v>
      </c>
      <c r="I90" s="91">
        <f t="shared" si="6"/>
        <v>0</v>
      </c>
      <c r="J90" s="91">
        <f t="shared" si="7"/>
        <v>0</v>
      </c>
    </row>
    <row r="91" ht="20.25" customHeight="1" spans="1:10">
      <c r="A91" s="92" t="s">
        <v>1688</v>
      </c>
      <c r="B91" s="9">
        <v>0</v>
      </c>
      <c r="C91" s="9">
        <v>0</v>
      </c>
      <c r="D91" s="9">
        <v>0</v>
      </c>
      <c r="E91" s="9">
        <v>0</v>
      </c>
      <c r="F91" s="9">
        <v>0</v>
      </c>
      <c r="G91" s="91">
        <f t="shared" si="4"/>
        <v>0</v>
      </c>
      <c r="H91" s="91">
        <f t="shared" si="5"/>
        <v>0</v>
      </c>
      <c r="I91" s="91">
        <f t="shared" si="6"/>
        <v>0</v>
      </c>
      <c r="J91" s="91">
        <f t="shared" si="7"/>
        <v>0</v>
      </c>
    </row>
    <row r="92" ht="20.25" customHeight="1" spans="1:10">
      <c r="A92" s="92" t="s">
        <v>1689</v>
      </c>
      <c r="B92" s="9">
        <v>0</v>
      </c>
      <c r="C92" s="9">
        <v>0</v>
      </c>
      <c r="D92" s="9">
        <v>0</v>
      </c>
      <c r="E92" s="9">
        <v>0</v>
      </c>
      <c r="F92" s="9">
        <v>0</v>
      </c>
      <c r="G92" s="91">
        <f t="shared" si="4"/>
        <v>0</v>
      </c>
      <c r="H92" s="91">
        <f t="shared" si="5"/>
        <v>0</v>
      </c>
      <c r="I92" s="91">
        <f t="shared" si="6"/>
        <v>0</v>
      </c>
      <c r="J92" s="91">
        <f t="shared" si="7"/>
        <v>0</v>
      </c>
    </row>
    <row r="93" ht="20.25" customHeight="1" spans="1:10">
      <c r="A93" s="92" t="s">
        <v>1690</v>
      </c>
      <c r="B93" s="9">
        <v>0</v>
      </c>
      <c r="C93" s="9">
        <v>0</v>
      </c>
      <c r="D93" s="9">
        <v>0</v>
      </c>
      <c r="E93" s="9">
        <v>0</v>
      </c>
      <c r="F93" s="9">
        <v>0</v>
      </c>
      <c r="G93" s="91">
        <f t="shared" si="4"/>
        <v>0</v>
      </c>
      <c r="H93" s="91">
        <f t="shared" si="5"/>
        <v>0</v>
      </c>
      <c r="I93" s="91">
        <f t="shared" si="6"/>
        <v>0</v>
      </c>
      <c r="J93" s="91">
        <f t="shared" si="7"/>
        <v>0</v>
      </c>
    </row>
    <row r="94" ht="20.25" customHeight="1" spans="1:10">
      <c r="A94" s="92" t="s">
        <v>1691</v>
      </c>
      <c r="B94" s="9">
        <v>0</v>
      </c>
      <c r="C94" s="9">
        <v>0</v>
      </c>
      <c r="D94" s="9">
        <v>0</v>
      </c>
      <c r="E94" s="9">
        <v>0</v>
      </c>
      <c r="F94" s="9">
        <v>0</v>
      </c>
      <c r="G94" s="91">
        <f t="shared" si="4"/>
        <v>0</v>
      </c>
      <c r="H94" s="91">
        <f t="shared" si="5"/>
        <v>0</v>
      </c>
      <c r="I94" s="91">
        <f t="shared" si="6"/>
        <v>0</v>
      </c>
      <c r="J94" s="91">
        <f t="shared" si="7"/>
        <v>0</v>
      </c>
    </row>
    <row r="95" ht="20.25" customHeight="1" spans="1:10">
      <c r="A95" s="92" t="s">
        <v>1692</v>
      </c>
      <c r="B95" s="9">
        <v>0</v>
      </c>
      <c r="C95" s="9">
        <v>0</v>
      </c>
      <c r="D95" s="9">
        <v>0</v>
      </c>
      <c r="E95" s="9">
        <v>0</v>
      </c>
      <c r="F95" s="9">
        <v>0</v>
      </c>
      <c r="G95" s="91">
        <f t="shared" si="4"/>
        <v>0</v>
      </c>
      <c r="H95" s="91">
        <f t="shared" si="5"/>
        <v>0</v>
      </c>
      <c r="I95" s="91">
        <f t="shared" si="6"/>
        <v>0</v>
      </c>
      <c r="J95" s="91">
        <f t="shared" si="7"/>
        <v>0</v>
      </c>
    </row>
    <row r="96" ht="20.25" customHeight="1" spans="1:10">
      <c r="A96" s="92" t="s">
        <v>1693</v>
      </c>
      <c r="B96" s="9">
        <v>0</v>
      </c>
      <c r="C96" s="9">
        <v>0</v>
      </c>
      <c r="D96" s="9">
        <v>0</v>
      </c>
      <c r="E96" s="9">
        <v>0</v>
      </c>
      <c r="F96" s="9">
        <v>0</v>
      </c>
      <c r="G96" s="91">
        <f t="shared" si="4"/>
        <v>0</v>
      </c>
      <c r="H96" s="91">
        <f t="shared" si="5"/>
        <v>0</v>
      </c>
      <c r="I96" s="91">
        <f t="shared" si="6"/>
        <v>0</v>
      </c>
      <c r="J96" s="91">
        <f t="shared" si="7"/>
        <v>0</v>
      </c>
    </row>
    <row r="97" ht="20.25" customHeight="1" spans="1:10">
      <c r="A97" s="92" t="s">
        <v>1694</v>
      </c>
      <c r="B97" s="9">
        <v>0</v>
      </c>
      <c r="C97" s="9">
        <v>0</v>
      </c>
      <c r="D97" s="9">
        <v>0</v>
      </c>
      <c r="E97" s="9">
        <v>0</v>
      </c>
      <c r="F97" s="9">
        <v>0</v>
      </c>
      <c r="G97" s="91">
        <f t="shared" si="4"/>
        <v>0</v>
      </c>
      <c r="H97" s="91">
        <f t="shared" si="5"/>
        <v>0</v>
      </c>
      <c r="I97" s="91">
        <f t="shared" si="6"/>
        <v>0</v>
      </c>
      <c r="J97" s="91">
        <f t="shared" si="7"/>
        <v>0</v>
      </c>
    </row>
    <row r="98" ht="20.25" customHeight="1" spans="1:10">
      <c r="A98" s="92" t="s">
        <v>1695</v>
      </c>
      <c r="B98" s="9">
        <v>0</v>
      </c>
      <c r="C98" s="9">
        <v>0</v>
      </c>
      <c r="D98" s="9">
        <v>0</v>
      </c>
      <c r="E98" s="9">
        <v>0</v>
      </c>
      <c r="F98" s="9">
        <v>0</v>
      </c>
      <c r="G98" s="91">
        <f t="shared" si="4"/>
        <v>0</v>
      </c>
      <c r="H98" s="91">
        <f t="shared" si="5"/>
        <v>0</v>
      </c>
      <c r="I98" s="91">
        <f t="shared" si="6"/>
        <v>0</v>
      </c>
      <c r="J98" s="91">
        <f t="shared" si="7"/>
        <v>0</v>
      </c>
    </row>
    <row r="99" ht="20.25" customHeight="1" spans="1:10">
      <c r="A99" s="92" t="s">
        <v>1696</v>
      </c>
      <c r="B99" s="9">
        <v>0</v>
      </c>
      <c r="C99" s="9">
        <v>0</v>
      </c>
      <c r="D99" s="9">
        <v>0</v>
      </c>
      <c r="E99" s="9">
        <v>0</v>
      </c>
      <c r="F99" s="9">
        <v>0</v>
      </c>
      <c r="G99" s="91">
        <f t="shared" si="4"/>
        <v>0</v>
      </c>
      <c r="H99" s="91">
        <f t="shared" si="5"/>
        <v>0</v>
      </c>
      <c r="I99" s="91">
        <f t="shared" si="6"/>
        <v>0</v>
      </c>
      <c r="J99" s="91">
        <f t="shared" si="7"/>
        <v>0</v>
      </c>
    </row>
    <row r="100" ht="20.25" customHeight="1" spans="1:10">
      <c r="A100" s="92" t="s">
        <v>1697</v>
      </c>
      <c r="B100" s="9">
        <v>0</v>
      </c>
      <c r="C100" s="9">
        <v>0</v>
      </c>
      <c r="D100" s="9">
        <v>0</v>
      </c>
      <c r="E100" s="9">
        <v>0</v>
      </c>
      <c r="F100" s="9">
        <v>0</v>
      </c>
      <c r="G100" s="91">
        <f t="shared" si="4"/>
        <v>0</v>
      </c>
      <c r="H100" s="91">
        <f t="shared" si="5"/>
        <v>0</v>
      </c>
      <c r="I100" s="91">
        <f t="shared" si="6"/>
        <v>0</v>
      </c>
      <c r="J100" s="91">
        <f t="shared" si="7"/>
        <v>0</v>
      </c>
    </row>
    <row r="101" ht="20.25" customHeight="1" spans="1:10">
      <c r="A101" s="92" t="s">
        <v>1698</v>
      </c>
      <c r="B101" s="9">
        <v>0</v>
      </c>
      <c r="C101" s="9">
        <v>0</v>
      </c>
      <c r="D101" s="9">
        <v>0</v>
      </c>
      <c r="E101" s="9">
        <v>0</v>
      </c>
      <c r="F101" s="9">
        <v>0</v>
      </c>
      <c r="G101" s="91">
        <f t="shared" si="4"/>
        <v>0</v>
      </c>
      <c r="H101" s="91">
        <f t="shared" si="5"/>
        <v>0</v>
      </c>
      <c r="I101" s="91">
        <f t="shared" si="6"/>
        <v>0</v>
      </c>
      <c r="J101" s="91">
        <f t="shared" si="7"/>
        <v>0</v>
      </c>
    </row>
    <row r="102" ht="20.25" customHeight="1" spans="1:10">
      <c r="A102" s="92" t="s">
        <v>1699</v>
      </c>
      <c r="B102" s="9">
        <v>0</v>
      </c>
      <c r="C102" s="9">
        <v>0</v>
      </c>
      <c r="D102" s="9">
        <v>0</v>
      </c>
      <c r="E102" s="9">
        <v>0</v>
      </c>
      <c r="F102" s="9">
        <v>0</v>
      </c>
      <c r="G102" s="91">
        <f t="shared" si="4"/>
        <v>0</v>
      </c>
      <c r="H102" s="91">
        <f t="shared" si="5"/>
        <v>0</v>
      </c>
      <c r="I102" s="91">
        <f t="shared" si="6"/>
        <v>0</v>
      </c>
      <c r="J102" s="91">
        <f t="shared" si="7"/>
        <v>0</v>
      </c>
    </row>
    <row r="103" ht="20.25" customHeight="1" spans="1:10">
      <c r="A103" s="92" t="s">
        <v>1700</v>
      </c>
      <c r="B103" s="9">
        <v>0</v>
      </c>
      <c r="C103" s="9">
        <v>0</v>
      </c>
      <c r="D103" s="9">
        <v>0</v>
      </c>
      <c r="E103" s="9">
        <v>0</v>
      </c>
      <c r="F103" s="9">
        <v>0</v>
      </c>
      <c r="G103" s="91">
        <f t="shared" si="4"/>
        <v>0</v>
      </c>
      <c r="H103" s="91">
        <f t="shared" si="5"/>
        <v>0</v>
      </c>
      <c r="I103" s="91">
        <f t="shared" si="6"/>
        <v>0</v>
      </c>
      <c r="J103" s="91">
        <f t="shared" si="7"/>
        <v>0</v>
      </c>
    </row>
    <row r="104" ht="20.25" customHeight="1" spans="1:10">
      <c r="A104" s="92" t="s">
        <v>1701</v>
      </c>
      <c r="B104" s="9">
        <v>0</v>
      </c>
      <c r="C104" s="9">
        <v>0</v>
      </c>
      <c r="D104" s="9">
        <v>0</v>
      </c>
      <c r="E104" s="9">
        <v>0</v>
      </c>
      <c r="F104" s="9">
        <v>0</v>
      </c>
      <c r="G104" s="91">
        <f t="shared" si="4"/>
        <v>0</v>
      </c>
      <c r="H104" s="91">
        <f t="shared" si="5"/>
        <v>0</v>
      </c>
      <c r="I104" s="91">
        <f t="shared" si="6"/>
        <v>0</v>
      </c>
      <c r="J104" s="91">
        <f t="shared" si="7"/>
        <v>0</v>
      </c>
    </row>
    <row r="105" ht="20.25" customHeight="1" spans="1:10">
      <c r="A105" s="92" t="s">
        <v>1702</v>
      </c>
      <c r="B105" s="9">
        <v>0</v>
      </c>
      <c r="C105" s="9">
        <v>0</v>
      </c>
      <c r="D105" s="9">
        <v>0</v>
      </c>
      <c r="E105" s="9">
        <v>0</v>
      </c>
      <c r="F105" s="9">
        <v>0</v>
      </c>
      <c r="G105" s="91">
        <f t="shared" si="4"/>
        <v>0</v>
      </c>
      <c r="H105" s="91">
        <f t="shared" si="5"/>
        <v>0</v>
      </c>
      <c r="I105" s="91">
        <f t="shared" si="6"/>
        <v>0</v>
      </c>
      <c r="J105" s="91">
        <f t="shared" si="7"/>
        <v>0</v>
      </c>
    </row>
    <row r="106" ht="20.25" customHeight="1" spans="1:10">
      <c r="A106" s="92" t="s">
        <v>1703</v>
      </c>
      <c r="B106" s="9">
        <v>0</v>
      </c>
      <c r="C106" s="9">
        <v>0</v>
      </c>
      <c r="D106" s="9">
        <v>0</v>
      </c>
      <c r="E106" s="9">
        <v>0</v>
      </c>
      <c r="F106" s="9">
        <v>0</v>
      </c>
      <c r="G106" s="91">
        <f t="shared" si="4"/>
        <v>0</v>
      </c>
      <c r="H106" s="91">
        <f t="shared" si="5"/>
        <v>0</v>
      </c>
      <c r="I106" s="91">
        <f t="shared" si="6"/>
        <v>0</v>
      </c>
      <c r="J106" s="91">
        <f t="shared" si="7"/>
        <v>0</v>
      </c>
    </row>
    <row r="107" ht="20.25" customHeight="1" spans="1:10">
      <c r="A107" s="92" t="s">
        <v>1704</v>
      </c>
      <c r="B107" s="9">
        <v>0</v>
      </c>
      <c r="C107" s="9">
        <v>0</v>
      </c>
      <c r="D107" s="9">
        <v>0</v>
      </c>
      <c r="E107" s="9">
        <v>0</v>
      </c>
      <c r="F107" s="9">
        <v>0</v>
      </c>
      <c r="G107" s="91">
        <f t="shared" si="4"/>
        <v>0</v>
      </c>
      <c r="H107" s="91">
        <f t="shared" si="5"/>
        <v>0</v>
      </c>
      <c r="I107" s="91">
        <f t="shared" si="6"/>
        <v>0</v>
      </c>
      <c r="J107" s="91">
        <f t="shared" si="7"/>
        <v>0</v>
      </c>
    </row>
    <row r="108" ht="20.25" customHeight="1" spans="1:10">
      <c r="A108" s="92" t="s">
        <v>1705</v>
      </c>
      <c r="B108" s="9">
        <v>0</v>
      </c>
      <c r="C108" s="9">
        <v>0</v>
      </c>
      <c r="D108" s="9">
        <v>0</v>
      </c>
      <c r="E108" s="9">
        <v>0</v>
      </c>
      <c r="F108" s="9">
        <v>0</v>
      </c>
      <c r="G108" s="91">
        <f t="shared" si="4"/>
        <v>0</v>
      </c>
      <c r="H108" s="91">
        <f t="shared" si="5"/>
        <v>0</v>
      </c>
      <c r="I108" s="91">
        <f t="shared" si="6"/>
        <v>0</v>
      </c>
      <c r="J108" s="91">
        <f t="shared" si="7"/>
        <v>0</v>
      </c>
    </row>
    <row r="109" ht="20.25" customHeight="1" spans="1:10">
      <c r="A109" s="92" t="s">
        <v>71</v>
      </c>
      <c r="B109" s="9">
        <v>0</v>
      </c>
      <c r="C109" s="9">
        <v>1891</v>
      </c>
      <c r="D109" s="9">
        <v>14849</v>
      </c>
      <c r="E109" s="9">
        <v>239</v>
      </c>
      <c r="F109" s="9">
        <v>4087</v>
      </c>
      <c r="G109" s="91">
        <f t="shared" si="4"/>
        <v>0</v>
      </c>
      <c r="H109" s="91">
        <f t="shared" si="5"/>
        <v>216.129032258065</v>
      </c>
      <c r="I109" s="91">
        <f t="shared" si="6"/>
        <v>27.5237389723214</v>
      </c>
      <c r="J109" s="91">
        <f t="shared" si="7"/>
        <v>1710.04184100418</v>
      </c>
    </row>
    <row r="110" ht="20.25" customHeight="1" spans="1:10">
      <c r="A110" s="92" t="s">
        <v>1706</v>
      </c>
      <c r="B110" s="9">
        <v>0</v>
      </c>
      <c r="C110" s="9">
        <v>1891</v>
      </c>
      <c r="D110" s="9">
        <v>14849</v>
      </c>
      <c r="E110" s="9">
        <v>239</v>
      </c>
      <c r="F110" s="9">
        <v>4087</v>
      </c>
      <c r="G110" s="91">
        <f t="shared" si="4"/>
        <v>0</v>
      </c>
      <c r="H110" s="91">
        <f t="shared" si="5"/>
        <v>216.129032258065</v>
      </c>
      <c r="I110" s="91">
        <f t="shared" si="6"/>
        <v>27.5237389723214</v>
      </c>
      <c r="J110" s="91">
        <f t="shared" si="7"/>
        <v>1710.04184100418</v>
      </c>
    </row>
    <row r="111" ht="20.25" customHeight="1" spans="1:10">
      <c r="A111" s="92" t="s">
        <v>1707</v>
      </c>
      <c r="B111" s="9">
        <v>0</v>
      </c>
      <c r="C111" s="9">
        <v>0</v>
      </c>
      <c r="D111" s="9">
        <v>0</v>
      </c>
      <c r="E111" s="9">
        <v>203</v>
      </c>
      <c r="F111" s="9">
        <v>3894</v>
      </c>
      <c r="G111" s="91">
        <f t="shared" si="4"/>
        <v>0</v>
      </c>
      <c r="H111" s="91">
        <f t="shared" si="5"/>
        <v>0</v>
      </c>
      <c r="I111" s="91">
        <f t="shared" si="6"/>
        <v>0</v>
      </c>
      <c r="J111" s="91">
        <f t="shared" si="7"/>
        <v>1918.22660098522</v>
      </c>
    </row>
    <row r="112" ht="20.25" customHeight="1" spans="1:10">
      <c r="A112" s="92" t="s">
        <v>1708</v>
      </c>
      <c r="B112" s="9">
        <v>0</v>
      </c>
      <c r="C112" s="9">
        <v>0</v>
      </c>
      <c r="D112" s="9">
        <v>0</v>
      </c>
      <c r="E112" s="9">
        <v>0</v>
      </c>
      <c r="F112" s="9">
        <v>0</v>
      </c>
      <c r="G112" s="91">
        <f t="shared" si="4"/>
        <v>0</v>
      </c>
      <c r="H112" s="91">
        <f t="shared" si="5"/>
        <v>0</v>
      </c>
      <c r="I112" s="91">
        <f t="shared" si="6"/>
        <v>0</v>
      </c>
      <c r="J112" s="91">
        <f t="shared" si="7"/>
        <v>0</v>
      </c>
    </row>
    <row r="113" ht="20.25" customHeight="1" spans="1:10">
      <c r="A113" s="92" t="s">
        <v>1709</v>
      </c>
      <c r="B113" s="9">
        <v>0</v>
      </c>
      <c r="C113" s="9">
        <v>0</v>
      </c>
      <c r="D113" s="9">
        <v>0</v>
      </c>
      <c r="E113" s="9">
        <v>0</v>
      </c>
      <c r="F113" s="9">
        <v>0</v>
      </c>
      <c r="G113" s="91">
        <f t="shared" si="4"/>
        <v>0</v>
      </c>
      <c r="H113" s="91">
        <f t="shared" si="5"/>
        <v>0</v>
      </c>
      <c r="I113" s="91">
        <f t="shared" si="6"/>
        <v>0</v>
      </c>
      <c r="J113" s="91">
        <f t="shared" si="7"/>
        <v>0</v>
      </c>
    </row>
    <row r="114" ht="20.25" customHeight="1" spans="1:10">
      <c r="A114" s="92" t="s">
        <v>1710</v>
      </c>
      <c r="B114" s="9">
        <v>0</v>
      </c>
      <c r="C114" s="9">
        <v>0</v>
      </c>
      <c r="D114" s="9">
        <v>0</v>
      </c>
      <c r="E114" s="9">
        <v>36</v>
      </c>
      <c r="F114" s="9">
        <v>193</v>
      </c>
      <c r="G114" s="91">
        <f t="shared" si="4"/>
        <v>0</v>
      </c>
      <c r="H114" s="91">
        <f t="shared" si="5"/>
        <v>0</v>
      </c>
      <c r="I114" s="91">
        <f t="shared" si="6"/>
        <v>0</v>
      </c>
      <c r="J114" s="91">
        <f t="shared" si="7"/>
        <v>536.111111111111</v>
      </c>
    </row>
    <row r="115" ht="20.25" customHeight="1" spans="1:10">
      <c r="A115" s="92" t="s">
        <v>1711</v>
      </c>
      <c r="B115" s="9">
        <v>0</v>
      </c>
      <c r="C115" s="9">
        <v>0</v>
      </c>
      <c r="D115" s="9">
        <v>0</v>
      </c>
      <c r="E115" s="9">
        <v>0</v>
      </c>
      <c r="F115" s="9">
        <v>0</v>
      </c>
      <c r="G115" s="91">
        <f t="shared" si="4"/>
        <v>0</v>
      </c>
      <c r="H115" s="91">
        <f t="shared" si="5"/>
        <v>0</v>
      </c>
      <c r="I115" s="91">
        <f t="shared" si="6"/>
        <v>0</v>
      </c>
      <c r="J115" s="91">
        <f t="shared" si="7"/>
        <v>0</v>
      </c>
    </row>
    <row r="116" ht="20.25" customHeight="1" spans="1:10">
      <c r="A116" s="92" t="s">
        <v>1712</v>
      </c>
      <c r="B116" s="9">
        <v>0</v>
      </c>
      <c r="C116" s="9">
        <v>0</v>
      </c>
      <c r="D116" s="9">
        <v>0</v>
      </c>
      <c r="E116" s="9">
        <v>0</v>
      </c>
      <c r="F116" s="9">
        <v>0</v>
      </c>
      <c r="G116" s="91">
        <f t="shared" si="4"/>
        <v>0</v>
      </c>
      <c r="H116" s="91">
        <f t="shared" si="5"/>
        <v>0</v>
      </c>
      <c r="I116" s="91">
        <f t="shared" si="6"/>
        <v>0</v>
      </c>
      <c r="J116" s="91">
        <f t="shared" si="7"/>
        <v>0</v>
      </c>
    </row>
    <row r="117" ht="20.25" customHeight="1" spans="1:10">
      <c r="A117" s="92" t="s">
        <v>1713</v>
      </c>
      <c r="B117" s="9">
        <v>0</v>
      </c>
      <c r="C117" s="9">
        <v>0</v>
      </c>
      <c r="D117" s="9">
        <v>0</v>
      </c>
      <c r="E117" s="9">
        <v>0</v>
      </c>
      <c r="F117" s="9">
        <v>0</v>
      </c>
      <c r="G117" s="91">
        <f t="shared" si="4"/>
        <v>0</v>
      </c>
      <c r="H117" s="91">
        <f t="shared" si="5"/>
        <v>0</v>
      </c>
      <c r="I117" s="91">
        <f t="shared" si="6"/>
        <v>0</v>
      </c>
      <c r="J117" s="91">
        <f t="shared" si="7"/>
        <v>0</v>
      </c>
    </row>
    <row r="118" ht="20.25" customHeight="1" spans="1:10">
      <c r="A118" s="92" t="s">
        <v>1714</v>
      </c>
      <c r="B118" s="9">
        <v>0</v>
      </c>
      <c r="C118" s="9">
        <v>0</v>
      </c>
      <c r="D118" s="9">
        <v>0</v>
      </c>
      <c r="E118" s="9">
        <v>0</v>
      </c>
      <c r="F118" s="9">
        <v>0</v>
      </c>
      <c r="G118" s="91">
        <f t="shared" si="4"/>
        <v>0</v>
      </c>
      <c r="H118" s="91">
        <f t="shared" si="5"/>
        <v>0</v>
      </c>
      <c r="I118" s="91">
        <f t="shared" si="6"/>
        <v>0</v>
      </c>
      <c r="J118" s="91">
        <f t="shared" si="7"/>
        <v>0</v>
      </c>
    </row>
    <row r="119" ht="20.25" customHeight="1" spans="1:10">
      <c r="A119" s="92" t="s">
        <v>1715</v>
      </c>
      <c r="B119" s="9">
        <v>0</v>
      </c>
      <c r="C119" s="9">
        <v>0</v>
      </c>
      <c r="D119" s="9">
        <v>0</v>
      </c>
      <c r="E119" s="9">
        <v>0</v>
      </c>
      <c r="F119" s="9">
        <v>0</v>
      </c>
      <c r="G119" s="91">
        <f t="shared" si="4"/>
        <v>0</v>
      </c>
      <c r="H119" s="91">
        <f t="shared" si="5"/>
        <v>0</v>
      </c>
      <c r="I119" s="91">
        <f t="shared" si="6"/>
        <v>0</v>
      </c>
      <c r="J119" s="91">
        <f t="shared" si="7"/>
        <v>0</v>
      </c>
    </row>
    <row r="120" ht="20.25" customHeight="1" spans="1:10">
      <c r="A120" s="92" t="s">
        <v>1716</v>
      </c>
      <c r="B120" s="9">
        <v>0</v>
      </c>
      <c r="C120" s="9">
        <v>0</v>
      </c>
      <c r="D120" s="9">
        <v>0</v>
      </c>
      <c r="E120" s="9">
        <v>0</v>
      </c>
      <c r="F120" s="9">
        <v>0</v>
      </c>
      <c r="G120" s="91">
        <f t="shared" si="4"/>
        <v>0</v>
      </c>
      <c r="H120" s="91">
        <f t="shared" si="5"/>
        <v>0</v>
      </c>
      <c r="I120" s="91">
        <f t="shared" si="6"/>
        <v>0</v>
      </c>
      <c r="J120" s="91">
        <f t="shared" si="7"/>
        <v>0</v>
      </c>
    </row>
    <row r="121" ht="20.25" customHeight="1" spans="1:10">
      <c r="A121" s="92" t="s">
        <v>1717</v>
      </c>
      <c r="B121" s="9">
        <v>0</v>
      </c>
      <c r="C121" s="9">
        <v>0</v>
      </c>
      <c r="D121" s="9">
        <v>0</v>
      </c>
      <c r="E121" s="9">
        <v>0</v>
      </c>
      <c r="F121" s="9">
        <v>0</v>
      </c>
      <c r="G121" s="91">
        <f t="shared" si="4"/>
        <v>0</v>
      </c>
      <c r="H121" s="91">
        <f t="shared" si="5"/>
        <v>0</v>
      </c>
      <c r="I121" s="91">
        <f t="shared" si="6"/>
        <v>0</v>
      </c>
      <c r="J121" s="91">
        <f t="shared" si="7"/>
        <v>0</v>
      </c>
    </row>
    <row r="122" ht="20.25" customHeight="1" spans="1:10">
      <c r="A122" s="92" t="s">
        <v>1718</v>
      </c>
      <c r="B122" s="9">
        <v>0</v>
      </c>
      <c r="C122" s="9">
        <v>0</v>
      </c>
      <c r="D122" s="9">
        <v>0</v>
      </c>
      <c r="E122" s="9">
        <v>0</v>
      </c>
      <c r="F122" s="9">
        <v>0</v>
      </c>
      <c r="G122" s="91">
        <f t="shared" si="4"/>
        <v>0</v>
      </c>
      <c r="H122" s="91">
        <f t="shared" si="5"/>
        <v>0</v>
      </c>
      <c r="I122" s="91">
        <f t="shared" si="6"/>
        <v>0</v>
      </c>
      <c r="J122" s="91">
        <f t="shared" si="7"/>
        <v>0</v>
      </c>
    </row>
    <row r="123" ht="20.25" customHeight="1" spans="1:10">
      <c r="A123" s="92" t="s">
        <v>1719</v>
      </c>
      <c r="B123" s="9">
        <v>0</v>
      </c>
      <c r="C123" s="9">
        <v>0</v>
      </c>
      <c r="D123" s="9">
        <v>0</v>
      </c>
      <c r="E123" s="9">
        <v>0</v>
      </c>
      <c r="F123" s="9">
        <v>0</v>
      </c>
      <c r="G123" s="91">
        <f t="shared" si="4"/>
        <v>0</v>
      </c>
      <c r="H123" s="91">
        <f t="shared" si="5"/>
        <v>0</v>
      </c>
      <c r="I123" s="91">
        <f t="shared" si="6"/>
        <v>0</v>
      </c>
      <c r="J123" s="91">
        <f t="shared" si="7"/>
        <v>0</v>
      </c>
    </row>
    <row r="124" ht="20.25" customHeight="1" spans="1:10">
      <c r="A124" s="92" t="s">
        <v>1720</v>
      </c>
      <c r="B124" s="9">
        <v>0</v>
      </c>
      <c r="C124" s="9">
        <v>0</v>
      </c>
      <c r="D124" s="9">
        <v>0</v>
      </c>
      <c r="E124" s="9">
        <v>0</v>
      </c>
      <c r="F124" s="9">
        <v>0</v>
      </c>
      <c r="G124" s="91">
        <f t="shared" si="4"/>
        <v>0</v>
      </c>
      <c r="H124" s="91">
        <f t="shared" si="5"/>
        <v>0</v>
      </c>
      <c r="I124" s="91">
        <f t="shared" si="6"/>
        <v>0</v>
      </c>
      <c r="J124" s="91">
        <f t="shared" si="7"/>
        <v>0</v>
      </c>
    </row>
    <row r="125" ht="20.25" customHeight="1" spans="1:10">
      <c r="A125" s="92" t="s">
        <v>1721</v>
      </c>
      <c r="B125" s="9">
        <v>0</v>
      </c>
      <c r="C125" s="9">
        <v>0</v>
      </c>
      <c r="D125" s="9">
        <v>0</v>
      </c>
      <c r="E125" s="9">
        <v>0</v>
      </c>
      <c r="F125" s="9">
        <v>0</v>
      </c>
      <c r="G125" s="91">
        <f t="shared" si="4"/>
        <v>0</v>
      </c>
      <c r="H125" s="91">
        <f t="shared" si="5"/>
        <v>0</v>
      </c>
      <c r="I125" s="91">
        <f t="shared" si="6"/>
        <v>0</v>
      </c>
      <c r="J125" s="91">
        <f t="shared" si="7"/>
        <v>0</v>
      </c>
    </row>
    <row r="126" ht="20.25" customHeight="1" spans="1:10">
      <c r="A126" s="92" t="s">
        <v>1722</v>
      </c>
      <c r="B126" s="9">
        <v>0</v>
      </c>
      <c r="C126" s="9">
        <v>0</v>
      </c>
      <c r="D126" s="9">
        <v>0</v>
      </c>
      <c r="E126" s="9">
        <v>0</v>
      </c>
      <c r="F126" s="9">
        <v>0</v>
      </c>
      <c r="G126" s="91">
        <f t="shared" si="4"/>
        <v>0</v>
      </c>
      <c r="H126" s="91">
        <f t="shared" si="5"/>
        <v>0</v>
      </c>
      <c r="I126" s="91">
        <f t="shared" si="6"/>
        <v>0</v>
      </c>
      <c r="J126" s="91">
        <f t="shared" si="7"/>
        <v>0</v>
      </c>
    </row>
    <row r="127" ht="20.25" customHeight="1" spans="1:10">
      <c r="A127" s="92" t="s">
        <v>1723</v>
      </c>
      <c r="B127" s="9">
        <v>0</v>
      </c>
      <c r="C127" s="9">
        <v>0</v>
      </c>
      <c r="D127" s="9">
        <v>0</v>
      </c>
      <c r="E127" s="9">
        <v>0</v>
      </c>
      <c r="F127" s="9">
        <v>0</v>
      </c>
      <c r="G127" s="91">
        <f t="shared" si="4"/>
        <v>0</v>
      </c>
      <c r="H127" s="91">
        <f t="shared" si="5"/>
        <v>0</v>
      </c>
      <c r="I127" s="91">
        <f t="shared" si="6"/>
        <v>0</v>
      </c>
      <c r="J127" s="91">
        <f t="shared" si="7"/>
        <v>0</v>
      </c>
    </row>
    <row r="128" ht="20.25" customHeight="1" spans="1:10">
      <c r="A128" s="92" t="s">
        <v>1724</v>
      </c>
      <c r="B128" s="9">
        <v>0</v>
      </c>
      <c r="C128" s="9">
        <v>0</v>
      </c>
      <c r="D128" s="9">
        <v>0</v>
      </c>
      <c r="E128" s="9">
        <v>0</v>
      </c>
      <c r="F128" s="9">
        <v>0</v>
      </c>
      <c r="G128" s="91">
        <f t="shared" si="4"/>
        <v>0</v>
      </c>
      <c r="H128" s="91">
        <f t="shared" si="5"/>
        <v>0</v>
      </c>
      <c r="I128" s="91">
        <f t="shared" si="6"/>
        <v>0</v>
      </c>
      <c r="J128" s="91">
        <f t="shared" si="7"/>
        <v>0</v>
      </c>
    </row>
    <row r="129" ht="20.25" customHeight="1" spans="1:10">
      <c r="A129" s="92" t="s">
        <v>1725</v>
      </c>
      <c r="B129" s="9">
        <v>0</v>
      </c>
      <c r="C129" s="9">
        <v>0</v>
      </c>
      <c r="D129" s="9">
        <v>0</v>
      </c>
      <c r="E129" s="9">
        <v>0</v>
      </c>
      <c r="F129" s="9">
        <v>0</v>
      </c>
      <c r="G129" s="91">
        <f t="shared" si="4"/>
        <v>0</v>
      </c>
      <c r="H129" s="91">
        <f t="shared" si="5"/>
        <v>0</v>
      </c>
      <c r="I129" s="91">
        <f t="shared" si="6"/>
        <v>0</v>
      </c>
      <c r="J129" s="91">
        <f t="shared" si="7"/>
        <v>0</v>
      </c>
    </row>
    <row r="130" ht="20.25" customHeight="1" spans="1:10">
      <c r="A130" s="92" t="s">
        <v>1726</v>
      </c>
      <c r="B130" s="9">
        <v>0</v>
      </c>
      <c r="C130" s="9">
        <v>0</v>
      </c>
      <c r="D130" s="9">
        <v>0</v>
      </c>
      <c r="E130" s="9">
        <v>0</v>
      </c>
      <c r="F130" s="9">
        <v>0</v>
      </c>
      <c r="G130" s="91">
        <f t="shared" si="4"/>
        <v>0</v>
      </c>
      <c r="H130" s="91">
        <f t="shared" si="5"/>
        <v>0</v>
      </c>
      <c r="I130" s="91">
        <f t="shared" si="6"/>
        <v>0</v>
      </c>
      <c r="J130" s="91">
        <f t="shared" si="7"/>
        <v>0</v>
      </c>
    </row>
    <row r="131" ht="20.25" customHeight="1" spans="1:10">
      <c r="A131" s="92" t="s">
        <v>1727</v>
      </c>
      <c r="B131" s="9">
        <v>0</v>
      </c>
      <c r="C131" s="9">
        <v>0</v>
      </c>
      <c r="D131" s="9">
        <v>0</v>
      </c>
      <c r="E131" s="9">
        <v>0</v>
      </c>
      <c r="F131" s="9">
        <v>0</v>
      </c>
      <c r="G131" s="91">
        <f t="shared" si="4"/>
        <v>0</v>
      </c>
      <c r="H131" s="91">
        <f t="shared" si="5"/>
        <v>0</v>
      </c>
      <c r="I131" s="91">
        <f t="shared" si="6"/>
        <v>0</v>
      </c>
      <c r="J131" s="91">
        <f t="shared" si="7"/>
        <v>0</v>
      </c>
    </row>
    <row r="132" ht="20.25" customHeight="1" spans="1:10">
      <c r="A132" s="92" t="s">
        <v>1728</v>
      </c>
      <c r="B132" s="9">
        <v>0</v>
      </c>
      <c r="C132" s="9">
        <v>0</v>
      </c>
      <c r="D132" s="9">
        <v>0</v>
      </c>
      <c r="E132" s="9">
        <v>0</v>
      </c>
      <c r="F132" s="9">
        <v>0</v>
      </c>
      <c r="G132" s="91">
        <f t="shared" ref="G132:G195" si="8">IF(B132&lt;&gt;0,(F132/B132)*100,0)</f>
        <v>0</v>
      </c>
      <c r="H132" s="91">
        <f t="shared" ref="H132:H195" si="9">IF(C132&lt;&gt;0,(F132/C132)*100,0)</f>
        <v>0</v>
      </c>
      <c r="I132" s="91">
        <f t="shared" ref="I132:I195" si="10">IF(D132&lt;&gt;0,(F132/D132)*100,0)</f>
        <v>0</v>
      </c>
      <c r="J132" s="91">
        <f t="shared" ref="J132:J195" si="11">IF(E132&lt;&gt;0,(F132/E132)*100,0)</f>
        <v>0</v>
      </c>
    </row>
    <row r="133" ht="20.25" customHeight="1" spans="1:10">
      <c r="A133" s="92" t="s">
        <v>72</v>
      </c>
      <c r="B133" s="9">
        <v>0</v>
      </c>
      <c r="C133" s="9">
        <v>0</v>
      </c>
      <c r="D133" s="9">
        <v>0</v>
      </c>
      <c r="E133" s="9">
        <v>0</v>
      </c>
      <c r="F133" s="9">
        <v>0</v>
      </c>
      <c r="G133" s="91">
        <f t="shared" si="8"/>
        <v>0</v>
      </c>
      <c r="H133" s="91">
        <f t="shared" si="9"/>
        <v>0</v>
      </c>
      <c r="I133" s="91">
        <f t="shared" si="10"/>
        <v>0</v>
      </c>
      <c r="J133" s="91">
        <f t="shared" si="11"/>
        <v>0</v>
      </c>
    </row>
    <row r="134" ht="20.25" customHeight="1" spans="1:10">
      <c r="A134" s="92" t="s">
        <v>1729</v>
      </c>
      <c r="B134" s="9">
        <v>0</v>
      </c>
      <c r="C134" s="9">
        <v>0</v>
      </c>
      <c r="D134" s="9">
        <v>0</v>
      </c>
      <c r="E134" s="9">
        <v>0</v>
      </c>
      <c r="F134" s="9">
        <v>0</v>
      </c>
      <c r="G134" s="91">
        <f t="shared" si="8"/>
        <v>0</v>
      </c>
      <c r="H134" s="91">
        <f t="shared" si="9"/>
        <v>0</v>
      </c>
      <c r="I134" s="91">
        <f t="shared" si="10"/>
        <v>0</v>
      </c>
      <c r="J134" s="91">
        <f t="shared" si="11"/>
        <v>0</v>
      </c>
    </row>
    <row r="135" ht="20.25" customHeight="1" spans="1:10">
      <c r="A135" s="92" t="s">
        <v>1730</v>
      </c>
      <c r="B135" s="9">
        <v>0</v>
      </c>
      <c r="C135" s="9">
        <v>0</v>
      </c>
      <c r="D135" s="9">
        <v>0</v>
      </c>
      <c r="E135" s="9">
        <v>0</v>
      </c>
      <c r="F135" s="9">
        <v>0</v>
      </c>
      <c r="G135" s="91">
        <f t="shared" si="8"/>
        <v>0</v>
      </c>
      <c r="H135" s="91">
        <f t="shared" si="9"/>
        <v>0</v>
      </c>
      <c r="I135" s="91">
        <f t="shared" si="10"/>
        <v>0</v>
      </c>
      <c r="J135" s="91">
        <f t="shared" si="11"/>
        <v>0</v>
      </c>
    </row>
    <row r="136" ht="20.25" customHeight="1" spans="1:10">
      <c r="A136" s="92" t="s">
        <v>1731</v>
      </c>
      <c r="B136" s="9">
        <v>0</v>
      </c>
      <c r="C136" s="9">
        <v>0</v>
      </c>
      <c r="D136" s="9">
        <v>0</v>
      </c>
      <c r="E136" s="9">
        <v>0</v>
      </c>
      <c r="F136" s="9">
        <v>0</v>
      </c>
      <c r="G136" s="91">
        <f t="shared" si="8"/>
        <v>0</v>
      </c>
      <c r="H136" s="91">
        <f t="shared" si="9"/>
        <v>0</v>
      </c>
      <c r="I136" s="91">
        <f t="shared" si="10"/>
        <v>0</v>
      </c>
      <c r="J136" s="91">
        <f t="shared" si="11"/>
        <v>0</v>
      </c>
    </row>
    <row r="137" ht="20.25" customHeight="1" spans="1:10">
      <c r="A137" s="92" t="s">
        <v>1732</v>
      </c>
      <c r="B137" s="9">
        <v>0</v>
      </c>
      <c r="C137" s="9">
        <v>0</v>
      </c>
      <c r="D137" s="9">
        <v>0</v>
      </c>
      <c r="E137" s="9">
        <v>0</v>
      </c>
      <c r="F137" s="9">
        <v>0</v>
      </c>
      <c r="G137" s="91">
        <f t="shared" si="8"/>
        <v>0</v>
      </c>
      <c r="H137" s="91">
        <f t="shared" si="9"/>
        <v>0</v>
      </c>
      <c r="I137" s="91">
        <f t="shared" si="10"/>
        <v>0</v>
      </c>
      <c r="J137" s="91">
        <f t="shared" si="11"/>
        <v>0</v>
      </c>
    </row>
    <row r="138" ht="20.25" customHeight="1" spans="1:10">
      <c r="A138" s="92" t="s">
        <v>1733</v>
      </c>
      <c r="B138" s="9">
        <v>0</v>
      </c>
      <c r="C138" s="9">
        <v>0</v>
      </c>
      <c r="D138" s="9">
        <v>0</v>
      </c>
      <c r="E138" s="9">
        <v>0</v>
      </c>
      <c r="F138" s="9">
        <v>0</v>
      </c>
      <c r="G138" s="91">
        <f t="shared" si="8"/>
        <v>0</v>
      </c>
      <c r="H138" s="91">
        <f t="shared" si="9"/>
        <v>0</v>
      </c>
      <c r="I138" s="91">
        <f t="shared" si="10"/>
        <v>0</v>
      </c>
      <c r="J138" s="91">
        <f t="shared" si="11"/>
        <v>0</v>
      </c>
    </row>
    <row r="139" ht="20.25" customHeight="1" spans="1:10">
      <c r="A139" s="92" t="s">
        <v>1734</v>
      </c>
      <c r="B139" s="9">
        <v>0</v>
      </c>
      <c r="C139" s="9">
        <v>0</v>
      </c>
      <c r="D139" s="9">
        <v>0</v>
      </c>
      <c r="E139" s="9">
        <v>0</v>
      </c>
      <c r="F139" s="9">
        <v>0</v>
      </c>
      <c r="G139" s="91">
        <f t="shared" si="8"/>
        <v>0</v>
      </c>
      <c r="H139" s="91">
        <f t="shared" si="9"/>
        <v>0</v>
      </c>
      <c r="I139" s="91">
        <f t="shared" si="10"/>
        <v>0</v>
      </c>
      <c r="J139" s="91">
        <f t="shared" si="11"/>
        <v>0</v>
      </c>
    </row>
    <row r="140" ht="20.25" customHeight="1" spans="1:10">
      <c r="A140" s="92" t="s">
        <v>1735</v>
      </c>
      <c r="B140" s="9">
        <v>0</v>
      </c>
      <c r="C140" s="9">
        <v>0</v>
      </c>
      <c r="D140" s="9">
        <v>0</v>
      </c>
      <c r="E140" s="9">
        <v>0</v>
      </c>
      <c r="F140" s="9">
        <v>0</v>
      </c>
      <c r="G140" s="91">
        <f t="shared" si="8"/>
        <v>0</v>
      </c>
      <c r="H140" s="91">
        <f t="shared" si="9"/>
        <v>0</v>
      </c>
      <c r="I140" s="91">
        <f t="shared" si="10"/>
        <v>0</v>
      </c>
      <c r="J140" s="91">
        <f t="shared" si="11"/>
        <v>0</v>
      </c>
    </row>
    <row r="141" ht="20.25" customHeight="1" spans="1:10">
      <c r="A141" s="92" t="s">
        <v>1736</v>
      </c>
      <c r="B141" s="9">
        <v>0</v>
      </c>
      <c r="C141" s="9">
        <v>0</v>
      </c>
      <c r="D141" s="9">
        <v>0</v>
      </c>
      <c r="E141" s="9">
        <v>0</v>
      </c>
      <c r="F141" s="9">
        <v>0</v>
      </c>
      <c r="G141" s="91">
        <f t="shared" si="8"/>
        <v>0</v>
      </c>
      <c r="H141" s="91">
        <f t="shared" si="9"/>
        <v>0</v>
      </c>
      <c r="I141" s="91">
        <f t="shared" si="10"/>
        <v>0</v>
      </c>
      <c r="J141" s="91">
        <f t="shared" si="11"/>
        <v>0</v>
      </c>
    </row>
    <row r="142" ht="20.25" customHeight="1" spans="1:10">
      <c r="A142" s="92" t="s">
        <v>1737</v>
      </c>
      <c r="B142" s="9">
        <v>0</v>
      </c>
      <c r="C142" s="9">
        <v>0</v>
      </c>
      <c r="D142" s="9">
        <v>0</v>
      </c>
      <c r="E142" s="9">
        <v>0</v>
      </c>
      <c r="F142" s="9">
        <v>0</v>
      </c>
      <c r="G142" s="91">
        <f t="shared" si="8"/>
        <v>0</v>
      </c>
      <c r="H142" s="91">
        <f t="shared" si="9"/>
        <v>0</v>
      </c>
      <c r="I142" s="91">
        <f t="shared" si="10"/>
        <v>0</v>
      </c>
      <c r="J142" s="91">
        <f t="shared" si="11"/>
        <v>0</v>
      </c>
    </row>
    <row r="143" ht="20.25" customHeight="1" spans="1:10">
      <c r="A143" s="92" t="s">
        <v>1738</v>
      </c>
      <c r="B143" s="9">
        <v>0</v>
      </c>
      <c r="C143" s="9">
        <v>0</v>
      </c>
      <c r="D143" s="9">
        <v>0</v>
      </c>
      <c r="E143" s="9">
        <v>0</v>
      </c>
      <c r="F143" s="9">
        <v>0</v>
      </c>
      <c r="G143" s="91">
        <f t="shared" si="8"/>
        <v>0</v>
      </c>
      <c r="H143" s="91">
        <f t="shared" si="9"/>
        <v>0</v>
      </c>
      <c r="I143" s="91">
        <f t="shared" si="10"/>
        <v>0</v>
      </c>
      <c r="J143" s="91">
        <f t="shared" si="11"/>
        <v>0</v>
      </c>
    </row>
    <row r="144" ht="20.25" customHeight="1" spans="1:10">
      <c r="A144" s="92" t="s">
        <v>1739</v>
      </c>
      <c r="B144" s="9">
        <v>0</v>
      </c>
      <c r="C144" s="9">
        <v>0</v>
      </c>
      <c r="D144" s="9">
        <v>0</v>
      </c>
      <c r="E144" s="9">
        <v>0</v>
      </c>
      <c r="F144" s="9">
        <v>0</v>
      </c>
      <c r="G144" s="91">
        <f t="shared" si="8"/>
        <v>0</v>
      </c>
      <c r="H144" s="91">
        <f t="shared" si="9"/>
        <v>0</v>
      </c>
      <c r="I144" s="91">
        <f t="shared" si="10"/>
        <v>0</v>
      </c>
      <c r="J144" s="91">
        <f t="shared" si="11"/>
        <v>0</v>
      </c>
    </row>
    <row r="145" ht="20.25" customHeight="1" spans="1:10">
      <c r="A145" s="92" t="s">
        <v>1740</v>
      </c>
      <c r="B145" s="9">
        <v>0</v>
      </c>
      <c r="C145" s="9">
        <v>0</v>
      </c>
      <c r="D145" s="9">
        <v>0</v>
      </c>
      <c r="E145" s="9">
        <v>0</v>
      </c>
      <c r="F145" s="9">
        <v>0</v>
      </c>
      <c r="G145" s="91">
        <f t="shared" si="8"/>
        <v>0</v>
      </c>
      <c r="H145" s="91">
        <f t="shared" si="9"/>
        <v>0</v>
      </c>
      <c r="I145" s="91">
        <f t="shared" si="10"/>
        <v>0</v>
      </c>
      <c r="J145" s="91">
        <f t="shared" si="11"/>
        <v>0</v>
      </c>
    </row>
    <row r="146" ht="20.25" customHeight="1" spans="1:10">
      <c r="A146" s="92" t="s">
        <v>1741</v>
      </c>
      <c r="B146" s="9">
        <v>0</v>
      </c>
      <c r="C146" s="9">
        <v>0</v>
      </c>
      <c r="D146" s="9">
        <v>0</v>
      </c>
      <c r="E146" s="9">
        <v>0</v>
      </c>
      <c r="F146" s="9">
        <v>0</v>
      </c>
      <c r="G146" s="91">
        <f t="shared" si="8"/>
        <v>0</v>
      </c>
      <c r="H146" s="91">
        <f t="shared" si="9"/>
        <v>0</v>
      </c>
      <c r="I146" s="91">
        <f t="shared" si="10"/>
        <v>0</v>
      </c>
      <c r="J146" s="91">
        <f t="shared" si="11"/>
        <v>0</v>
      </c>
    </row>
    <row r="147" ht="20.25" customHeight="1" spans="1:10">
      <c r="A147" s="92" t="s">
        <v>1742</v>
      </c>
      <c r="B147" s="9">
        <v>0</v>
      </c>
      <c r="C147" s="9">
        <v>0</v>
      </c>
      <c r="D147" s="9">
        <v>0</v>
      </c>
      <c r="E147" s="9">
        <v>0</v>
      </c>
      <c r="F147" s="9">
        <v>0</v>
      </c>
      <c r="G147" s="91">
        <f t="shared" si="8"/>
        <v>0</v>
      </c>
      <c r="H147" s="91">
        <f t="shared" si="9"/>
        <v>0</v>
      </c>
      <c r="I147" s="91">
        <f t="shared" si="10"/>
        <v>0</v>
      </c>
      <c r="J147" s="91">
        <f t="shared" si="11"/>
        <v>0</v>
      </c>
    </row>
    <row r="148" ht="20.25" customHeight="1" spans="1:10">
      <c r="A148" s="92" t="s">
        <v>1743</v>
      </c>
      <c r="B148" s="9">
        <v>0</v>
      </c>
      <c r="C148" s="9">
        <v>0</v>
      </c>
      <c r="D148" s="9">
        <v>0</v>
      </c>
      <c r="E148" s="9">
        <v>0</v>
      </c>
      <c r="F148" s="9">
        <v>0</v>
      </c>
      <c r="G148" s="91">
        <f t="shared" si="8"/>
        <v>0</v>
      </c>
      <c r="H148" s="91">
        <f t="shared" si="9"/>
        <v>0</v>
      </c>
      <c r="I148" s="91">
        <f t="shared" si="10"/>
        <v>0</v>
      </c>
      <c r="J148" s="91">
        <f t="shared" si="11"/>
        <v>0</v>
      </c>
    </row>
    <row r="149" ht="20.25" customHeight="1" spans="1:10">
      <c r="A149" s="92" t="s">
        <v>1744</v>
      </c>
      <c r="B149" s="9">
        <v>0</v>
      </c>
      <c r="C149" s="9">
        <v>0</v>
      </c>
      <c r="D149" s="9">
        <v>0</v>
      </c>
      <c r="E149" s="9">
        <v>0</v>
      </c>
      <c r="F149" s="9">
        <v>0</v>
      </c>
      <c r="G149" s="91">
        <f t="shared" si="8"/>
        <v>0</v>
      </c>
      <c r="H149" s="91">
        <f t="shared" si="9"/>
        <v>0</v>
      </c>
      <c r="I149" s="91">
        <f t="shared" si="10"/>
        <v>0</v>
      </c>
      <c r="J149" s="91">
        <f t="shared" si="11"/>
        <v>0</v>
      </c>
    </row>
    <row r="150" ht="20.25" customHeight="1" spans="1:10">
      <c r="A150" s="92" t="s">
        <v>1745</v>
      </c>
      <c r="B150" s="9">
        <v>0</v>
      </c>
      <c r="C150" s="9">
        <v>0</v>
      </c>
      <c r="D150" s="9">
        <v>0</v>
      </c>
      <c r="E150" s="9">
        <v>0</v>
      </c>
      <c r="F150" s="9">
        <v>0</v>
      </c>
      <c r="G150" s="91">
        <f t="shared" si="8"/>
        <v>0</v>
      </c>
      <c r="H150" s="91">
        <f t="shared" si="9"/>
        <v>0</v>
      </c>
      <c r="I150" s="91">
        <f t="shared" si="10"/>
        <v>0</v>
      </c>
      <c r="J150" s="91">
        <f t="shared" si="11"/>
        <v>0</v>
      </c>
    </row>
    <row r="151" ht="20.25" customHeight="1" spans="1:10">
      <c r="A151" s="92" t="s">
        <v>1746</v>
      </c>
      <c r="B151" s="9">
        <v>0</v>
      </c>
      <c r="C151" s="9">
        <v>0</v>
      </c>
      <c r="D151" s="9">
        <v>0</v>
      </c>
      <c r="E151" s="9">
        <v>0</v>
      </c>
      <c r="F151" s="9">
        <v>0</v>
      </c>
      <c r="G151" s="91">
        <f t="shared" si="8"/>
        <v>0</v>
      </c>
      <c r="H151" s="91">
        <f t="shared" si="9"/>
        <v>0</v>
      </c>
      <c r="I151" s="91">
        <f t="shared" si="10"/>
        <v>0</v>
      </c>
      <c r="J151" s="91">
        <f t="shared" si="11"/>
        <v>0</v>
      </c>
    </row>
    <row r="152" ht="20.25" customHeight="1" spans="1:10">
      <c r="A152" s="92" t="s">
        <v>1747</v>
      </c>
      <c r="B152" s="9">
        <v>0</v>
      </c>
      <c r="C152" s="9">
        <v>0</v>
      </c>
      <c r="D152" s="9">
        <v>0</v>
      </c>
      <c r="E152" s="9">
        <v>0</v>
      </c>
      <c r="F152" s="9">
        <v>0</v>
      </c>
      <c r="G152" s="91">
        <f t="shared" si="8"/>
        <v>0</v>
      </c>
      <c r="H152" s="91">
        <f t="shared" si="9"/>
        <v>0</v>
      </c>
      <c r="I152" s="91">
        <f t="shared" si="10"/>
        <v>0</v>
      </c>
      <c r="J152" s="91">
        <f t="shared" si="11"/>
        <v>0</v>
      </c>
    </row>
    <row r="153" ht="20.25" customHeight="1" spans="1:10">
      <c r="A153" s="92" t="s">
        <v>1748</v>
      </c>
      <c r="B153" s="9">
        <v>0</v>
      </c>
      <c r="C153" s="9">
        <v>0</v>
      </c>
      <c r="D153" s="9">
        <v>0</v>
      </c>
      <c r="E153" s="9">
        <v>0</v>
      </c>
      <c r="F153" s="9">
        <v>0</v>
      </c>
      <c r="G153" s="91">
        <f t="shared" si="8"/>
        <v>0</v>
      </c>
      <c r="H153" s="91">
        <f t="shared" si="9"/>
        <v>0</v>
      </c>
      <c r="I153" s="91">
        <f t="shared" si="10"/>
        <v>0</v>
      </c>
      <c r="J153" s="91">
        <f t="shared" si="11"/>
        <v>0</v>
      </c>
    </row>
    <row r="154" ht="20.25" customHeight="1" spans="1:10">
      <c r="A154" s="92" t="s">
        <v>1749</v>
      </c>
      <c r="B154" s="9">
        <v>0</v>
      </c>
      <c r="C154" s="9">
        <v>0</v>
      </c>
      <c r="D154" s="9">
        <v>0</v>
      </c>
      <c r="E154" s="9">
        <v>0</v>
      </c>
      <c r="F154" s="9">
        <v>0</v>
      </c>
      <c r="G154" s="91">
        <f t="shared" si="8"/>
        <v>0</v>
      </c>
      <c r="H154" s="91">
        <f t="shared" si="9"/>
        <v>0</v>
      </c>
      <c r="I154" s="91">
        <f t="shared" si="10"/>
        <v>0</v>
      </c>
      <c r="J154" s="91">
        <f t="shared" si="11"/>
        <v>0</v>
      </c>
    </row>
    <row r="155" ht="20.25" customHeight="1" spans="1:10">
      <c r="A155" s="92" t="s">
        <v>1750</v>
      </c>
      <c r="B155" s="9">
        <v>0</v>
      </c>
      <c r="C155" s="9">
        <v>0</v>
      </c>
      <c r="D155" s="9">
        <v>0</v>
      </c>
      <c r="E155" s="9">
        <v>0</v>
      </c>
      <c r="F155" s="9">
        <v>0</v>
      </c>
      <c r="G155" s="91">
        <f t="shared" si="8"/>
        <v>0</v>
      </c>
      <c r="H155" s="91">
        <f t="shared" si="9"/>
        <v>0</v>
      </c>
      <c r="I155" s="91">
        <f t="shared" si="10"/>
        <v>0</v>
      </c>
      <c r="J155" s="91">
        <f t="shared" si="11"/>
        <v>0</v>
      </c>
    </row>
    <row r="156" ht="20.25" customHeight="1" spans="1:10">
      <c r="A156" s="92" t="s">
        <v>1751</v>
      </c>
      <c r="B156" s="9">
        <v>0</v>
      </c>
      <c r="C156" s="9">
        <v>0</v>
      </c>
      <c r="D156" s="9">
        <v>0</v>
      </c>
      <c r="E156" s="9">
        <v>0</v>
      </c>
      <c r="F156" s="9">
        <v>0</v>
      </c>
      <c r="G156" s="91">
        <f t="shared" si="8"/>
        <v>0</v>
      </c>
      <c r="H156" s="91">
        <f t="shared" si="9"/>
        <v>0</v>
      </c>
      <c r="I156" s="91">
        <f t="shared" si="10"/>
        <v>0</v>
      </c>
      <c r="J156" s="91">
        <f t="shared" si="11"/>
        <v>0</v>
      </c>
    </row>
    <row r="157" ht="20.25" customHeight="1" spans="1:10">
      <c r="A157" s="92" t="s">
        <v>1752</v>
      </c>
      <c r="B157" s="9">
        <v>0</v>
      </c>
      <c r="C157" s="9">
        <v>0</v>
      </c>
      <c r="D157" s="9">
        <v>0</v>
      </c>
      <c r="E157" s="9">
        <v>0</v>
      </c>
      <c r="F157" s="9">
        <v>0</v>
      </c>
      <c r="G157" s="91">
        <f t="shared" si="8"/>
        <v>0</v>
      </c>
      <c r="H157" s="91">
        <f t="shared" si="9"/>
        <v>0</v>
      </c>
      <c r="I157" s="91">
        <f t="shared" si="10"/>
        <v>0</v>
      </c>
      <c r="J157" s="91">
        <f t="shared" si="11"/>
        <v>0</v>
      </c>
    </row>
    <row r="158" ht="20.25" customHeight="1" spans="1:10">
      <c r="A158" s="92" t="s">
        <v>1753</v>
      </c>
      <c r="B158" s="9">
        <v>0</v>
      </c>
      <c r="C158" s="9">
        <v>0</v>
      </c>
      <c r="D158" s="9">
        <v>0</v>
      </c>
      <c r="E158" s="9">
        <v>0</v>
      </c>
      <c r="F158" s="9">
        <v>0</v>
      </c>
      <c r="G158" s="91">
        <f t="shared" si="8"/>
        <v>0</v>
      </c>
      <c r="H158" s="91">
        <f t="shared" si="9"/>
        <v>0</v>
      </c>
      <c r="I158" s="91">
        <f t="shared" si="10"/>
        <v>0</v>
      </c>
      <c r="J158" s="91">
        <f t="shared" si="11"/>
        <v>0</v>
      </c>
    </row>
    <row r="159" ht="20.25" customHeight="1" spans="1:10">
      <c r="A159" s="92" t="s">
        <v>1754</v>
      </c>
      <c r="B159" s="9">
        <v>0</v>
      </c>
      <c r="C159" s="9">
        <v>0</v>
      </c>
      <c r="D159" s="9">
        <v>0</v>
      </c>
      <c r="E159" s="9">
        <v>0</v>
      </c>
      <c r="F159" s="9">
        <v>0</v>
      </c>
      <c r="G159" s="91">
        <f t="shared" si="8"/>
        <v>0</v>
      </c>
      <c r="H159" s="91">
        <f t="shared" si="9"/>
        <v>0</v>
      </c>
      <c r="I159" s="91">
        <f t="shared" si="10"/>
        <v>0</v>
      </c>
      <c r="J159" s="91">
        <f t="shared" si="11"/>
        <v>0</v>
      </c>
    </row>
    <row r="160" ht="20.25" customHeight="1" spans="1:10">
      <c r="A160" s="92" t="s">
        <v>1755</v>
      </c>
      <c r="B160" s="9">
        <v>0</v>
      </c>
      <c r="C160" s="9">
        <v>0</v>
      </c>
      <c r="D160" s="9">
        <v>0</v>
      </c>
      <c r="E160" s="9">
        <v>0</v>
      </c>
      <c r="F160" s="9">
        <v>0</v>
      </c>
      <c r="G160" s="91">
        <f t="shared" si="8"/>
        <v>0</v>
      </c>
      <c r="H160" s="91">
        <f t="shared" si="9"/>
        <v>0</v>
      </c>
      <c r="I160" s="91">
        <f t="shared" si="10"/>
        <v>0</v>
      </c>
      <c r="J160" s="91">
        <f t="shared" si="11"/>
        <v>0</v>
      </c>
    </row>
    <row r="161" ht="20.25" customHeight="1" spans="1:10">
      <c r="A161" s="92" t="s">
        <v>1756</v>
      </c>
      <c r="B161" s="9">
        <v>0</v>
      </c>
      <c r="C161" s="9">
        <v>0</v>
      </c>
      <c r="D161" s="9">
        <v>0</v>
      </c>
      <c r="E161" s="9">
        <v>0</v>
      </c>
      <c r="F161" s="9">
        <v>0</v>
      </c>
      <c r="G161" s="91">
        <f t="shared" si="8"/>
        <v>0</v>
      </c>
      <c r="H161" s="91">
        <f t="shared" si="9"/>
        <v>0</v>
      </c>
      <c r="I161" s="91">
        <f t="shared" si="10"/>
        <v>0</v>
      </c>
      <c r="J161" s="91">
        <f t="shared" si="11"/>
        <v>0</v>
      </c>
    </row>
    <row r="162" ht="20.25" customHeight="1" spans="1:10">
      <c r="A162" s="92" t="s">
        <v>1757</v>
      </c>
      <c r="B162" s="9">
        <v>0</v>
      </c>
      <c r="C162" s="9">
        <v>0</v>
      </c>
      <c r="D162" s="9">
        <v>0</v>
      </c>
      <c r="E162" s="9">
        <v>0</v>
      </c>
      <c r="F162" s="9">
        <v>0</v>
      </c>
      <c r="G162" s="91">
        <f t="shared" si="8"/>
        <v>0</v>
      </c>
      <c r="H162" s="91">
        <f t="shared" si="9"/>
        <v>0</v>
      </c>
      <c r="I162" s="91">
        <f t="shared" si="10"/>
        <v>0</v>
      </c>
      <c r="J162" s="91">
        <f t="shared" si="11"/>
        <v>0</v>
      </c>
    </row>
    <row r="163" ht="20.25" customHeight="1" spans="1:10">
      <c r="A163" s="92" t="s">
        <v>1758</v>
      </c>
      <c r="B163" s="9">
        <v>0</v>
      </c>
      <c r="C163" s="9">
        <v>0</v>
      </c>
      <c r="D163" s="9">
        <v>0</v>
      </c>
      <c r="E163" s="9">
        <v>0</v>
      </c>
      <c r="F163" s="9">
        <v>0</v>
      </c>
      <c r="G163" s="91">
        <f t="shared" si="8"/>
        <v>0</v>
      </c>
      <c r="H163" s="91">
        <f t="shared" si="9"/>
        <v>0</v>
      </c>
      <c r="I163" s="91">
        <f t="shared" si="10"/>
        <v>0</v>
      </c>
      <c r="J163" s="91">
        <f t="shared" si="11"/>
        <v>0</v>
      </c>
    </row>
    <row r="164" ht="20.25" customHeight="1" spans="1:10">
      <c r="A164" s="92" t="s">
        <v>1759</v>
      </c>
      <c r="B164" s="9">
        <v>0</v>
      </c>
      <c r="C164" s="9">
        <v>0</v>
      </c>
      <c r="D164" s="9">
        <v>0</v>
      </c>
      <c r="E164" s="9">
        <v>0</v>
      </c>
      <c r="F164" s="9">
        <v>0</v>
      </c>
      <c r="G164" s="91">
        <f t="shared" si="8"/>
        <v>0</v>
      </c>
      <c r="H164" s="91">
        <f t="shared" si="9"/>
        <v>0</v>
      </c>
      <c r="I164" s="91">
        <f t="shared" si="10"/>
        <v>0</v>
      </c>
      <c r="J164" s="91">
        <f t="shared" si="11"/>
        <v>0</v>
      </c>
    </row>
    <row r="165" ht="20.25" customHeight="1" spans="1:10">
      <c r="A165" s="92" t="s">
        <v>1760</v>
      </c>
      <c r="B165" s="9">
        <v>0</v>
      </c>
      <c r="C165" s="9">
        <v>0</v>
      </c>
      <c r="D165" s="9">
        <v>0</v>
      </c>
      <c r="E165" s="9">
        <v>0</v>
      </c>
      <c r="F165" s="9">
        <v>0</v>
      </c>
      <c r="G165" s="91">
        <f t="shared" si="8"/>
        <v>0</v>
      </c>
      <c r="H165" s="91">
        <f t="shared" si="9"/>
        <v>0</v>
      </c>
      <c r="I165" s="91">
        <f t="shared" si="10"/>
        <v>0</v>
      </c>
      <c r="J165" s="91">
        <f t="shared" si="11"/>
        <v>0</v>
      </c>
    </row>
    <row r="166" ht="20.25" customHeight="1" spans="1:10">
      <c r="A166" s="92" t="s">
        <v>1761</v>
      </c>
      <c r="B166" s="9">
        <v>0</v>
      </c>
      <c r="C166" s="9">
        <v>0</v>
      </c>
      <c r="D166" s="9">
        <v>0</v>
      </c>
      <c r="E166" s="9">
        <v>0</v>
      </c>
      <c r="F166" s="9">
        <v>0</v>
      </c>
      <c r="G166" s="91">
        <f t="shared" si="8"/>
        <v>0</v>
      </c>
      <c r="H166" s="91">
        <f t="shared" si="9"/>
        <v>0</v>
      </c>
      <c r="I166" s="91">
        <f t="shared" si="10"/>
        <v>0</v>
      </c>
      <c r="J166" s="91">
        <f t="shared" si="11"/>
        <v>0</v>
      </c>
    </row>
    <row r="167" ht="20.25" customHeight="1" spans="1:10">
      <c r="A167" s="92" t="s">
        <v>1762</v>
      </c>
      <c r="B167" s="9">
        <v>0</v>
      </c>
      <c r="C167" s="9">
        <v>0</v>
      </c>
      <c r="D167" s="9">
        <v>0</v>
      </c>
      <c r="E167" s="9">
        <v>0</v>
      </c>
      <c r="F167" s="9">
        <v>0</v>
      </c>
      <c r="G167" s="91">
        <f t="shared" si="8"/>
        <v>0</v>
      </c>
      <c r="H167" s="91">
        <f t="shared" si="9"/>
        <v>0</v>
      </c>
      <c r="I167" s="91">
        <f t="shared" si="10"/>
        <v>0</v>
      </c>
      <c r="J167" s="91">
        <f t="shared" si="11"/>
        <v>0</v>
      </c>
    </row>
    <row r="168" ht="20.25" customHeight="1" spans="1:10">
      <c r="A168" s="92" t="s">
        <v>1763</v>
      </c>
      <c r="B168" s="9">
        <v>0</v>
      </c>
      <c r="C168" s="9">
        <v>0</v>
      </c>
      <c r="D168" s="9">
        <v>0</v>
      </c>
      <c r="E168" s="9">
        <v>0</v>
      </c>
      <c r="F168" s="9">
        <v>0</v>
      </c>
      <c r="G168" s="91">
        <f t="shared" si="8"/>
        <v>0</v>
      </c>
      <c r="H168" s="91">
        <f t="shared" si="9"/>
        <v>0</v>
      </c>
      <c r="I168" s="91">
        <f t="shared" si="10"/>
        <v>0</v>
      </c>
      <c r="J168" s="91">
        <f t="shared" si="11"/>
        <v>0</v>
      </c>
    </row>
    <row r="169" ht="20.25" customHeight="1" spans="1:10">
      <c r="A169" s="92" t="s">
        <v>1764</v>
      </c>
      <c r="B169" s="9">
        <v>0</v>
      </c>
      <c r="C169" s="9">
        <v>0</v>
      </c>
      <c r="D169" s="9">
        <v>0</v>
      </c>
      <c r="E169" s="9">
        <v>0</v>
      </c>
      <c r="F169" s="9">
        <v>0</v>
      </c>
      <c r="G169" s="91">
        <f t="shared" si="8"/>
        <v>0</v>
      </c>
      <c r="H169" s="91">
        <f t="shared" si="9"/>
        <v>0</v>
      </c>
      <c r="I169" s="91">
        <f t="shared" si="10"/>
        <v>0</v>
      </c>
      <c r="J169" s="91">
        <f t="shared" si="11"/>
        <v>0</v>
      </c>
    </row>
    <row r="170" ht="20.25" customHeight="1" spans="1:10">
      <c r="A170" s="92" t="s">
        <v>1765</v>
      </c>
      <c r="B170" s="9">
        <v>0</v>
      </c>
      <c r="C170" s="9">
        <v>0</v>
      </c>
      <c r="D170" s="9">
        <v>0</v>
      </c>
      <c r="E170" s="9">
        <v>0</v>
      </c>
      <c r="F170" s="9">
        <v>0</v>
      </c>
      <c r="G170" s="91">
        <f t="shared" si="8"/>
        <v>0</v>
      </c>
      <c r="H170" s="91">
        <f t="shared" si="9"/>
        <v>0</v>
      </c>
      <c r="I170" s="91">
        <f t="shared" si="10"/>
        <v>0</v>
      </c>
      <c r="J170" s="91">
        <f t="shared" si="11"/>
        <v>0</v>
      </c>
    </row>
    <row r="171" ht="20.25" customHeight="1" spans="1:10">
      <c r="A171" s="92" t="s">
        <v>1766</v>
      </c>
      <c r="B171" s="9">
        <v>0</v>
      </c>
      <c r="C171" s="9">
        <v>0</v>
      </c>
      <c r="D171" s="9">
        <v>0</v>
      </c>
      <c r="E171" s="9">
        <v>0</v>
      </c>
      <c r="F171" s="9">
        <v>0</v>
      </c>
      <c r="G171" s="91">
        <f t="shared" si="8"/>
        <v>0</v>
      </c>
      <c r="H171" s="91">
        <f t="shared" si="9"/>
        <v>0</v>
      </c>
      <c r="I171" s="91">
        <f t="shared" si="10"/>
        <v>0</v>
      </c>
      <c r="J171" s="91">
        <f t="shared" si="11"/>
        <v>0</v>
      </c>
    </row>
    <row r="172" ht="20.25" customHeight="1" spans="1:10">
      <c r="A172" s="92" t="s">
        <v>1767</v>
      </c>
      <c r="B172" s="9">
        <v>0</v>
      </c>
      <c r="C172" s="9">
        <v>0</v>
      </c>
      <c r="D172" s="9">
        <v>0</v>
      </c>
      <c r="E172" s="9">
        <v>0</v>
      </c>
      <c r="F172" s="9">
        <v>0</v>
      </c>
      <c r="G172" s="91">
        <f t="shared" si="8"/>
        <v>0</v>
      </c>
      <c r="H172" s="91">
        <f t="shared" si="9"/>
        <v>0</v>
      </c>
      <c r="I172" s="91">
        <f t="shared" si="10"/>
        <v>0</v>
      </c>
      <c r="J172" s="91">
        <f t="shared" si="11"/>
        <v>0</v>
      </c>
    </row>
    <row r="173" ht="20.25" customHeight="1" spans="1:10">
      <c r="A173" s="92" t="s">
        <v>1768</v>
      </c>
      <c r="B173" s="9">
        <v>0</v>
      </c>
      <c r="C173" s="9">
        <v>0</v>
      </c>
      <c r="D173" s="9">
        <v>0</v>
      </c>
      <c r="E173" s="9">
        <v>0</v>
      </c>
      <c r="F173" s="9">
        <v>0</v>
      </c>
      <c r="G173" s="91">
        <f t="shared" si="8"/>
        <v>0</v>
      </c>
      <c r="H173" s="91">
        <f t="shared" si="9"/>
        <v>0</v>
      </c>
      <c r="I173" s="91">
        <f t="shared" si="10"/>
        <v>0</v>
      </c>
      <c r="J173" s="91">
        <f t="shared" si="11"/>
        <v>0</v>
      </c>
    </row>
    <row r="174" ht="20.25" customHeight="1" spans="1:10">
      <c r="A174" s="92" t="s">
        <v>1769</v>
      </c>
      <c r="B174" s="9">
        <v>0</v>
      </c>
      <c r="C174" s="9">
        <v>0</v>
      </c>
      <c r="D174" s="9">
        <v>0</v>
      </c>
      <c r="E174" s="9">
        <v>0</v>
      </c>
      <c r="F174" s="9">
        <v>0</v>
      </c>
      <c r="G174" s="91">
        <f t="shared" si="8"/>
        <v>0</v>
      </c>
      <c r="H174" s="91">
        <f t="shared" si="9"/>
        <v>0</v>
      </c>
      <c r="I174" s="91">
        <f t="shared" si="10"/>
        <v>0</v>
      </c>
      <c r="J174" s="91">
        <f t="shared" si="11"/>
        <v>0</v>
      </c>
    </row>
    <row r="175" ht="20.25" customHeight="1" spans="1:10">
      <c r="A175" s="92" t="s">
        <v>1770</v>
      </c>
      <c r="B175" s="9">
        <v>0</v>
      </c>
      <c r="C175" s="9">
        <v>0</v>
      </c>
      <c r="D175" s="9">
        <v>0</v>
      </c>
      <c r="E175" s="9">
        <v>0</v>
      </c>
      <c r="F175" s="9">
        <v>0</v>
      </c>
      <c r="G175" s="91">
        <f t="shared" si="8"/>
        <v>0</v>
      </c>
      <c r="H175" s="91">
        <f t="shared" si="9"/>
        <v>0</v>
      </c>
      <c r="I175" s="91">
        <f t="shared" si="10"/>
        <v>0</v>
      </c>
      <c r="J175" s="91">
        <f t="shared" si="11"/>
        <v>0</v>
      </c>
    </row>
    <row r="176" ht="20.25" customHeight="1" spans="1:10">
      <c r="A176" s="92" t="s">
        <v>73</v>
      </c>
      <c r="B176" s="9">
        <v>0</v>
      </c>
      <c r="C176" s="9">
        <v>0</v>
      </c>
      <c r="D176" s="9">
        <v>0</v>
      </c>
      <c r="E176" s="9">
        <v>0</v>
      </c>
      <c r="F176" s="9">
        <v>0</v>
      </c>
      <c r="G176" s="91">
        <f t="shared" si="8"/>
        <v>0</v>
      </c>
      <c r="H176" s="91">
        <f t="shared" si="9"/>
        <v>0</v>
      </c>
      <c r="I176" s="91">
        <f t="shared" si="10"/>
        <v>0</v>
      </c>
      <c r="J176" s="91">
        <f t="shared" si="11"/>
        <v>0</v>
      </c>
    </row>
    <row r="177" ht="20.25" customHeight="1" spans="1:10">
      <c r="A177" s="92" t="s">
        <v>1771</v>
      </c>
      <c r="B177" s="9">
        <v>0</v>
      </c>
      <c r="C177" s="9">
        <v>0</v>
      </c>
      <c r="D177" s="9">
        <v>0</v>
      </c>
      <c r="E177" s="9">
        <v>0</v>
      </c>
      <c r="F177" s="9">
        <v>0</v>
      </c>
      <c r="G177" s="91">
        <f t="shared" si="8"/>
        <v>0</v>
      </c>
      <c r="H177" s="91">
        <f t="shared" si="9"/>
        <v>0</v>
      </c>
      <c r="I177" s="91">
        <f t="shared" si="10"/>
        <v>0</v>
      </c>
      <c r="J177" s="91">
        <f t="shared" si="11"/>
        <v>0</v>
      </c>
    </row>
    <row r="178" ht="20.25" customHeight="1" spans="1:10">
      <c r="A178" s="92" t="s">
        <v>1772</v>
      </c>
      <c r="B178" s="9">
        <v>0</v>
      </c>
      <c r="C178" s="9">
        <v>0</v>
      </c>
      <c r="D178" s="9">
        <v>0</v>
      </c>
      <c r="E178" s="9">
        <v>0</v>
      </c>
      <c r="F178" s="9">
        <v>0</v>
      </c>
      <c r="G178" s="91">
        <f t="shared" si="8"/>
        <v>0</v>
      </c>
      <c r="H178" s="91">
        <f t="shared" si="9"/>
        <v>0</v>
      </c>
      <c r="I178" s="91">
        <f t="shared" si="10"/>
        <v>0</v>
      </c>
      <c r="J178" s="91">
        <f t="shared" si="11"/>
        <v>0</v>
      </c>
    </row>
    <row r="179" ht="20.25" customHeight="1" spans="1:10">
      <c r="A179" s="92" t="s">
        <v>1773</v>
      </c>
      <c r="B179" s="9">
        <v>0</v>
      </c>
      <c r="C179" s="9">
        <v>0</v>
      </c>
      <c r="D179" s="9">
        <v>0</v>
      </c>
      <c r="E179" s="9">
        <v>0</v>
      </c>
      <c r="F179" s="9">
        <v>0</v>
      </c>
      <c r="G179" s="91">
        <f t="shared" si="8"/>
        <v>0</v>
      </c>
      <c r="H179" s="91">
        <f t="shared" si="9"/>
        <v>0</v>
      </c>
      <c r="I179" s="91">
        <f t="shared" si="10"/>
        <v>0</v>
      </c>
      <c r="J179" s="91">
        <f t="shared" si="11"/>
        <v>0</v>
      </c>
    </row>
    <row r="180" ht="20.25" customHeight="1" spans="1:10">
      <c r="A180" s="92" t="s">
        <v>1774</v>
      </c>
      <c r="B180" s="9">
        <v>0</v>
      </c>
      <c r="C180" s="9">
        <v>0</v>
      </c>
      <c r="D180" s="9">
        <v>0</v>
      </c>
      <c r="E180" s="9">
        <v>0</v>
      </c>
      <c r="F180" s="9">
        <v>0</v>
      </c>
      <c r="G180" s="91">
        <f t="shared" si="8"/>
        <v>0</v>
      </c>
      <c r="H180" s="91">
        <f t="shared" si="9"/>
        <v>0</v>
      </c>
      <c r="I180" s="91">
        <f t="shared" si="10"/>
        <v>0</v>
      </c>
      <c r="J180" s="91">
        <f t="shared" si="11"/>
        <v>0</v>
      </c>
    </row>
    <row r="181" ht="20.25" customHeight="1" spans="1:10">
      <c r="A181" s="92" t="s">
        <v>75</v>
      </c>
      <c r="B181" s="9">
        <v>0</v>
      </c>
      <c r="C181" s="9">
        <v>0</v>
      </c>
      <c r="D181" s="9">
        <v>0</v>
      </c>
      <c r="E181" s="9">
        <v>0</v>
      </c>
      <c r="F181" s="9">
        <v>0</v>
      </c>
      <c r="G181" s="91">
        <f t="shared" si="8"/>
        <v>0</v>
      </c>
      <c r="H181" s="91">
        <f t="shared" si="9"/>
        <v>0</v>
      </c>
      <c r="I181" s="91">
        <f t="shared" si="10"/>
        <v>0</v>
      </c>
      <c r="J181" s="91">
        <f t="shared" si="11"/>
        <v>0</v>
      </c>
    </row>
    <row r="182" ht="20.25" customHeight="1" spans="1:10">
      <c r="A182" s="92" t="s">
        <v>1070</v>
      </c>
      <c r="B182" s="9">
        <v>0</v>
      </c>
      <c r="C182" s="9">
        <v>0</v>
      </c>
      <c r="D182" s="9">
        <v>0</v>
      </c>
      <c r="E182" s="9">
        <v>0</v>
      </c>
      <c r="F182" s="9">
        <v>0</v>
      </c>
      <c r="G182" s="91">
        <f t="shared" si="8"/>
        <v>0</v>
      </c>
      <c r="H182" s="91">
        <f t="shared" si="9"/>
        <v>0</v>
      </c>
      <c r="I182" s="91">
        <f t="shared" si="10"/>
        <v>0</v>
      </c>
      <c r="J182" s="91">
        <f t="shared" si="11"/>
        <v>0</v>
      </c>
    </row>
    <row r="183" ht="20.25" customHeight="1" spans="1:10">
      <c r="A183" s="92" t="s">
        <v>1775</v>
      </c>
      <c r="B183" s="9">
        <v>0</v>
      </c>
      <c r="C183" s="9">
        <v>0</v>
      </c>
      <c r="D183" s="9">
        <v>0</v>
      </c>
      <c r="E183" s="9">
        <v>0</v>
      </c>
      <c r="F183" s="9">
        <v>0</v>
      </c>
      <c r="G183" s="91">
        <f t="shared" si="8"/>
        <v>0</v>
      </c>
      <c r="H183" s="91">
        <f t="shared" si="9"/>
        <v>0</v>
      </c>
      <c r="I183" s="91">
        <f t="shared" si="10"/>
        <v>0</v>
      </c>
      <c r="J183" s="91">
        <f t="shared" si="11"/>
        <v>0</v>
      </c>
    </row>
    <row r="184" ht="20.25" customHeight="1" spans="1:10">
      <c r="A184" s="92" t="s">
        <v>1776</v>
      </c>
      <c r="B184" s="9">
        <v>0</v>
      </c>
      <c r="C184" s="9">
        <v>0</v>
      </c>
      <c r="D184" s="9">
        <v>0</v>
      </c>
      <c r="E184" s="9">
        <v>0</v>
      </c>
      <c r="F184" s="9">
        <v>0</v>
      </c>
      <c r="G184" s="91">
        <f t="shared" si="8"/>
        <v>0</v>
      </c>
      <c r="H184" s="91">
        <f t="shared" si="9"/>
        <v>0</v>
      </c>
      <c r="I184" s="91">
        <f t="shared" si="10"/>
        <v>0</v>
      </c>
      <c r="J184" s="91">
        <f t="shared" si="11"/>
        <v>0</v>
      </c>
    </row>
    <row r="185" ht="20.25" customHeight="1" spans="1:10">
      <c r="A185" s="92" t="s">
        <v>1777</v>
      </c>
      <c r="B185" s="9">
        <v>0</v>
      </c>
      <c r="C185" s="9">
        <v>201960</v>
      </c>
      <c r="D185" s="9">
        <v>149050</v>
      </c>
      <c r="E185" s="9">
        <v>97612</v>
      </c>
      <c r="F185" s="9">
        <v>115223</v>
      </c>
      <c r="G185" s="91">
        <f t="shared" si="8"/>
        <v>0</v>
      </c>
      <c r="H185" s="91">
        <f t="shared" si="9"/>
        <v>57.0523866112101</v>
      </c>
      <c r="I185" s="91">
        <f t="shared" si="10"/>
        <v>77.3049312311305</v>
      </c>
      <c r="J185" s="91">
        <f t="shared" si="11"/>
        <v>118.041839118141</v>
      </c>
    </row>
    <row r="186" ht="20.25" customHeight="1" spans="1:10">
      <c r="A186" s="92" t="s">
        <v>1778</v>
      </c>
      <c r="B186" s="9">
        <v>0</v>
      </c>
      <c r="C186" s="9">
        <v>200000</v>
      </c>
      <c r="D186" s="9">
        <v>147500</v>
      </c>
      <c r="E186" s="9">
        <v>97100</v>
      </c>
      <c r="F186" s="9">
        <v>114500</v>
      </c>
      <c r="G186" s="91">
        <f t="shared" si="8"/>
        <v>0</v>
      </c>
      <c r="H186" s="91">
        <f t="shared" si="9"/>
        <v>57.25</v>
      </c>
      <c r="I186" s="91">
        <f t="shared" si="10"/>
        <v>77.6271186440678</v>
      </c>
      <c r="J186" s="91">
        <f t="shared" si="11"/>
        <v>117.919670442842</v>
      </c>
    </row>
    <row r="187" ht="20.25" customHeight="1" spans="1:10">
      <c r="A187" s="92" t="s">
        <v>1779</v>
      </c>
      <c r="B187" s="9">
        <v>0</v>
      </c>
      <c r="C187" s="9">
        <v>0</v>
      </c>
      <c r="D187" s="9">
        <v>0</v>
      </c>
      <c r="E187" s="9">
        <v>0</v>
      </c>
      <c r="F187" s="9">
        <v>0</v>
      </c>
      <c r="G187" s="91">
        <f t="shared" si="8"/>
        <v>0</v>
      </c>
      <c r="H187" s="91">
        <f t="shared" si="9"/>
        <v>0</v>
      </c>
      <c r="I187" s="91">
        <f t="shared" si="10"/>
        <v>0</v>
      </c>
      <c r="J187" s="91">
        <f t="shared" si="11"/>
        <v>0</v>
      </c>
    </row>
    <row r="188" ht="20.25" customHeight="1" spans="1:10">
      <c r="A188" s="92" t="s">
        <v>1780</v>
      </c>
      <c r="B188" s="9">
        <v>0</v>
      </c>
      <c r="C188" s="9">
        <v>0</v>
      </c>
      <c r="D188" s="9">
        <v>0</v>
      </c>
      <c r="E188" s="9">
        <v>97100</v>
      </c>
      <c r="F188" s="9">
        <v>114500</v>
      </c>
      <c r="G188" s="91">
        <f t="shared" si="8"/>
        <v>0</v>
      </c>
      <c r="H188" s="91">
        <f t="shared" si="9"/>
        <v>0</v>
      </c>
      <c r="I188" s="91">
        <f t="shared" si="10"/>
        <v>0</v>
      </c>
      <c r="J188" s="91">
        <f t="shared" si="11"/>
        <v>117.919670442842</v>
      </c>
    </row>
    <row r="189" ht="20.25" customHeight="1" spans="1:10">
      <c r="A189" s="92" t="s">
        <v>1781</v>
      </c>
      <c r="B189" s="9">
        <v>0</v>
      </c>
      <c r="C189" s="9">
        <v>0</v>
      </c>
      <c r="D189" s="9">
        <v>0</v>
      </c>
      <c r="E189" s="9">
        <v>0</v>
      </c>
      <c r="F189" s="9">
        <v>0</v>
      </c>
      <c r="G189" s="91">
        <f t="shared" si="8"/>
        <v>0</v>
      </c>
      <c r="H189" s="91">
        <f t="shared" si="9"/>
        <v>0</v>
      </c>
      <c r="I189" s="91">
        <f t="shared" si="10"/>
        <v>0</v>
      </c>
      <c r="J189" s="91">
        <f t="shared" si="11"/>
        <v>0</v>
      </c>
    </row>
    <row r="190" ht="20.25" customHeight="1" spans="1:10">
      <c r="A190" s="92" t="s">
        <v>1782</v>
      </c>
      <c r="B190" s="9">
        <v>0</v>
      </c>
      <c r="C190" s="9">
        <v>0</v>
      </c>
      <c r="D190" s="9">
        <v>0</v>
      </c>
      <c r="E190" s="9">
        <v>0</v>
      </c>
      <c r="F190" s="9">
        <v>0</v>
      </c>
      <c r="G190" s="91">
        <f t="shared" si="8"/>
        <v>0</v>
      </c>
      <c r="H190" s="91">
        <f t="shared" si="9"/>
        <v>0</v>
      </c>
      <c r="I190" s="91">
        <f t="shared" si="10"/>
        <v>0</v>
      </c>
      <c r="J190" s="91">
        <f t="shared" si="11"/>
        <v>0</v>
      </c>
    </row>
    <row r="191" ht="20.25" customHeight="1" spans="1:10">
      <c r="A191" s="92" t="s">
        <v>1783</v>
      </c>
      <c r="B191" s="9">
        <v>0</v>
      </c>
      <c r="C191" s="9">
        <v>0</v>
      </c>
      <c r="D191" s="9">
        <v>0</v>
      </c>
      <c r="E191" s="9">
        <v>0</v>
      </c>
      <c r="F191" s="9">
        <v>0</v>
      </c>
      <c r="G191" s="91">
        <f t="shared" si="8"/>
        <v>0</v>
      </c>
      <c r="H191" s="91">
        <f t="shared" si="9"/>
        <v>0</v>
      </c>
      <c r="I191" s="91">
        <f t="shared" si="10"/>
        <v>0</v>
      </c>
      <c r="J191" s="91">
        <f t="shared" si="11"/>
        <v>0</v>
      </c>
    </row>
    <row r="192" ht="20.25" customHeight="1" spans="1:10">
      <c r="A192" s="92" t="s">
        <v>1784</v>
      </c>
      <c r="B192" s="9">
        <v>0</v>
      </c>
      <c r="C192" s="9">
        <v>0</v>
      </c>
      <c r="D192" s="9">
        <v>0</v>
      </c>
      <c r="E192" s="9">
        <v>0</v>
      </c>
      <c r="F192" s="9">
        <v>0</v>
      </c>
      <c r="G192" s="91">
        <f t="shared" si="8"/>
        <v>0</v>
      </c>
      <c r="H192" s="91">
        <f t="shared" si="9"/>
        <v>0</v>
      </c>
      <c r="I192" s="91">
        <f t="shared" si="10"/>
        <v>0</v>
      </c>
      <c r="J192" s="91">
        <f t="shared" si="11"/>
        <v>0</v>
      </c>
    </row>
    <row r="193" ht="20.25" customHeight="1" spans="1:10">
      <c r="A193" s="92" t="s">
        <v>1785</v>
      </c>
      <c r="B193" s="9">
        <v>0</v>
      </c>
      <c r="C193" s="9">
        <v>0</v>
      </c>
      <c r="D193" s="9">
        <v>0</v>
      </c>
      <c r="E193" s="9">
        <v>0</v>
      </c>
      <c r="F193" s="9">
        <v>0</v>
      </c>
      <c r="G193" s="91">
        <f t="shared" si="8"/>
        <v>0</v>
      </c>
      <c r="H193" s="91">
        <f t="shared" si="9"/>
        <v>0</v>
      </c>
      <c r="I193" s="91">
        <f t="shared" si="10"/>
        <v>0</v>
      </c>
      <c r="J193" s="91">
        <f t="shared" si="11"/>
        <v>0</v>
      </c>
    </row>
    <row r="194" ht="20.25" customHeight="1" spans="1:10">
      <c r="A194" s="92" t="s">
        <v>1786</v>
      </c>
      <c r="B194" s="9">
        <v>0</v>
      </c>
      <c r="C194" s="9">
        <v>0</v>
      </c>
      <c r="D194" s="9">
        <v>0</v>
      </c>
      <c r="E194" s="9">
        <v>0</v>
      </c>
      <c r="F194" s="9">
        <v>0</v>
      </c>
      <c r="G194" s="91">
        <f t="shared" si="8"/>
        <v>0</v>
      </c>
      <c r="H194" s="91">
        <f t="shared" si="9"/>
        <v>0</v>
      </c>
      <c r="I194" s="91">
        <f t="shared" si="10"/>
        <v>0</v>
      </c>
      <c r="J194" s="91">
        <f t="shared" si="11"/>
        <v>0</v>
      </c>
    </row>
    <row r="195" ht="20.25" customHeight="1" spans="1:10">
      <c r="A195" s="92" t="s">
        <v>1787</v>
      </c>
      <c r="B195" s="9">
        <v>0</v>
      </c>
      <c r="C195" s="9">
        <v>0</v>
      </c>
      <c r="D195" s="9">
        <v>0</v>
      </c>
      <c r="E195" s="9">
        <v>0</v>
      </c>
      <c r="F195" s="9">
        <v>0</v>
      </c>
      <c r="G195" s="91">
        <f t="shared" si="8"/>
        <v>0</v>
      </c>
      <c r="H195" s="91">
        <f t="shared" si="9"/>
        <v>0</v>
      </c>
      <c r="I195" s="91">
        <f t="shared" si="10"/>
        <v>0</v>
      </c>
      <c r="J195" s="91">
        <f t="shared" si="11"/>
        <v>0</v>
      </c>
    </row>
    <row r="196" ht="20.25" customHeight="1" spans="1:10">
      <c r="A196" s="92" t="s">
        <v>1788</v>
      </c>
      <c r="B196" s="9">
        <v>0</v>
      </c>
      <c r="C196" s="9">
        <v>0</v>
      </c>
      <c r="D196" s="9">
        <v>0</v>
      </c>
      <c r="E196" s="9">
        <v>0</v>
      </c>
      <c r="F196" s="9">
        <v>0</v>
      </c>
      <c r="G196" s="91">
        <f t="shared" ref="G196:G259" si="12">IF(B196&lt;&gt;0,(F196/B196)*100,0)</f>
        <v>0</v>
      </c>
      <c r="H196" s="91">
        <f t="shared" ref="H196:H259" si="13">IF(C196&lt;&gt;0,(F196/C196)*100,0)</f>
        <v>0</v>
      </c>
      <c r="I196" s="91">
        <f t="shared" ref="I196:I259" si="14">IF(D196&lt;&gt;0,(F196/D196)*100,0)</f>
        <v>0</v>
      </c>
      <c r="J196" s="91">
        <f t="shared" ref="J196:J259" si="15">IF(E196&lt;&gt;0,(F196/E196)*100,0)</f>
        <v>0</v>
      </c>
    </row>
    <row r="197" ht="20.25" customHeight="1" spans="1:10">
      <c r="A197" s="92" t="s">
        <v>1789</v>
      </c>
      <c r="B197" s="9">
        <v>0</v>
      </c>
      <c r="C197" s="9">
        <v>0</v>
      </c>
      <c r="D197" s="9">
        <v>0</v>
      </c>
      <c r="E197" s="9">
        <v>0</v>
      </c>
      <c r="F197" s="9">
        <v>0</v>
      </c>
      <c r="G197" s="91">
        <f t="shared" si="12"/>
        <v>0</v>
      </c>
      <c r="H197" s="91">
        <f t="shared" si="13"/>
        <v>0</v>
      </c>
      <c r="I197" s="91">
        <f t="shared" si="14"/>
        <v>0</v>
      </c>
      <c r="J197" s="91">
        <f t="shared" si="15"/>
        <v>0</v>
      </c>
    </row>
    <row r="198" ht="20.25" customHeight="1" spans="1:10">
      <c r="A198" s="92" t="s">
        <v>1790</v>
      </c>
      <c r="B198" s="9">
        <v>0</v>
      </c>
      <c r="C198" s="9">
        <v>0</v>
      </c>
      <c r="D198" s="9">
        <v>0</v>
      </c>
      <c r="E198" s="9">
        <v>0</v>
      </c>
      <c r="F198" s="9">
        <v>0</v>
      </c>
      <c r="G198" s="91">
        <f t="shared" si="12"/>
        <v>0</v>
      </c>
      <c r="H198" s="91">
        <f t="shared" si="13"/>
        <v>0</v>
      </c>
      <c r="I198" s="91">
        <f t="shared" si="14"/>
        <v>0</v>
      </c>
      <c r="J198" s="91">
        <f t="shared" si="15"/>
        <v>0</v>
      </c>
    </row>
    <row r="199" ht="20.25" customHeight="1" spans="1:10">
      <c r="A199" s="92" t="s">
        <v>1791</v>
      </c>
      <c r="B199" s="9">
        <v>0</v>
      </c>
      <c r="C199" s="9">
        <v>0</v>
      </c>
      <c r="D199" s="9">
        <v>0</v>
      </c>
      <c r="E199" s="9">
        <v>0</v>
      </c>
      <c r="F199" s="9">
        <v>0</v>
      </c>
      <c r="G199" s="91">
        <f t="shared" si="12"/>
        <v>0</v>
      </c>
      <c r="H199" s="91">
        <f t="shared" si="13"/>
        <v>0</v>
      </c>
      <c r="I199" s="91">
        <f t="shared" si="14"/>
        <v>0</v>
      </c>
      <c r="J199" s="91">
        <f t="shared" si="15"/>
        <v>0</v>
      </c>
    </row>
    <row r="200" ht="20.25" customHeight="1" spans="1:10">
      <c r="A200" s="92" t="s">
        <v>1792</v>
      </c>
      <c r="B200" s="9">
        <v>0</v>
      </c>
      <c r="C200" s="9">
        <v>1960</v>
      </c>
      <c r="D200" s="9">
        <v>1550</v>
      </c>
      <c r="E200" s="9">
        <v>512</v>
      </c>
      <c r="F200" s="9">
        <v>723</v>
      </c>
      <c r="G200" s="91">
        <f t="shared" si="12"/>
        <v>0</v>
      </c>
      <c r="H200" s="91">
        <f t="shared" si="13"/>
        <v>36.8877551020408</v>
      </c>
      <c r="I200" s="91">
        <f t="shared" si="14"/>
        <v>46.6451612903226</v>
      </c>
      <c r="J200" s="91">
        <f t="shared" si="15"/>
        <v>141.2109375</v>
      </c>
    </row>
    <row r="201" ht="20.25" customHeight="1" spans="1:10">
      <c r="A201" s="92" t="s">
        <v>1793</v>
      </c>
      <c r="B201" s="9">
        <v>0</v>
      </c>
      <c r="C201" s="9">
        <v>0</v>
      </c>
      <c r="D201" s="9">
        <v>0</v>
      </c>
      <c r="E201" s="9">
        <v>0</v>
      </c>
      <c r="F201" s="9">
        <v>0</v>
      </c>
      <c r="G201" s="91">
        <f t="shared" si="12"/>
        <v>0</v>
      </c>
      <c r="H201" s="91">
        <f t="shared" si="13"/>
        <v>0</v>
      </c>
      <c r="I201" s="91">
        <f t="shared" si="14"/>
        <v>0</v>
      </c>
      <c r="J201" s="91">
        <f t="shared" si="15"/>
        <v>0</v>
      </c>
    </row>
    <row r="202" ht="20.25" customHeight="1" spans="1:10">
      <c r="A202" s="92" t="s">
        <v>1794</v>
      </c>
      <c r="B202" s="9">
        <v>0</v>
      </c>
      <c r="C202" s="9">
        <v>0</v>
      </c>
      <c r="D202" s="9">
        <v>0</v>
      </c>
      <c r="E202" s="9">
        <v>72</v>
      </c>
      <c r="F202" s="9">
        <v>353</v>
      </c>
      <c r="G202" s="91">
        <f t="shared" si="12"/>
        <v>0</v>
      </c>
      <c r="H202" s="91">
        <f t="shared" si="13"/>
        <v>0</v>
      </c>
      <c r="I202" s="91">
        <f t="shared" si="14"/>
        <v>0</v>
      </c>
      <c r="J202" s="91">
        <f t="shared" si="15"/>
        <v>490.277777777778</v>
      </c>
    </row>
    <row r="203" ht="20.25" customHeight="1" spans="1:10">
      <c r="A203" s="92" t="s">
        <v>1795</v>
      </c>
      <c r="B203" s="9">
        <v>0</v>
      </c>
      <c r="C203" s="9">
        <v>0</v>
      </c>
      <c r="D203" s="9">
        <v>0</v>
      </c>
      <c r="E203" s="9">
        <v>101</v>
      </c>
      <c r="F203" s="9">
        <v>203</v>
      </c>
      <c r="G203" s="91">
        <f t="shared" si="12"/>
        <v>0</v>
      </c>
      <c r="H203" s="91">
        <f t="shared" si="13"/>
        <v>0</v>
      </c>
      <c r="I203" s="91">
        <f t="shared" si="14"/>
        <v>0</v>
      </c>
      <c r="J203" s="91">
        <f t="shared" si="15"/>
        <v>200.990099009901</v>
      </c>
    </row>
    <row r="204" ht="20.25" customHeight="1" spans="1:10">
      <c r="A204" s="92" t="s">
        <v>1796</v>
      </c>
      <c r="B204" s="9">
        <v>0</v>
      </c>
      <c r="C204" s="9">
        <v>0</v>
      </c>
      <c r="D204" s="9">
        <v>0</v>
      </c>
      <c r="E204" s="9">
        <v>2</v>
      </c>
      <c r="F204" s="9">
        <v>0</v>
      </c>
      <c r="G204" s="91">
        <f t="shared" si="12"/>
        <v>0</v>
      </c>
      <c r="H204" s="91">
        <f t="shared" si="13"/>
        <v>0</v>
      </c>
      <c r="I204" s="91">
        <f t="shared" si="14"/>
        <v>0</v>
      </c>
      <c r="J204" s="91">
        <f t="shared" si="15"/>
        <v>0</v>
      </c>
    </row>
    <row r="205" ht="20.25" customHeight="1" spans="1:10">
      <c r="A205" s="92" t="s">
        <v>1797</v>
      </c>
      <c r="B205" s="9">
        <v>0</v>
      </c>
      <c r="C205" s="9">
        <v>0</v>
      </c>
      <c r="D205" s="9">
        <v>0</v>
      </c>
      <c r="E205" s="9">
        <v>0</v>
      </c>
      <c r="F205" s="9">
        <v>0</v>
      </c>
      <c r="G205" s="91">
        <f t="shared" si="12"/>
        <v>0</v>
      </c>
      <c r="H205" s="91">
        <f t="shared" si="13"/>
        <v>0</v>
      </c>
      <c r="I205" s="91">
        <f t="shared" si="14"/>
        <v>0</v>
      </c>
      <c r="J205" s="91">
        <f t="shared" si="15"/>
        <v>0</v>
      </c>
    </row>
    <row r="206" ht="20.25" customHeight="1" spans="1:10">
      <c r="A206" s="92" t="s">
        <v>1798</v>
      </c>
      <c r="B206" s="9">
        <v>0</v>
      </c>
      <c r="C206" s="9">
        <v>0</v>
      </c>
      <c r="D206" s="9">
        <v>0</v>
      </c>
      <c r="E206" s="9">
        <v>103</v>
      </c>
      <c r="F206" s="9">
        <v>48</v>
      </c>
      <c r="G206" s="91">
        <f t="shared" si="12"/>
        <v>0</v>
      </c>
      <c r="H206" s="91">
        <f t="shared" si="13"/>
        <v>0</v>
      </c>
      <c r="I206" s="91">
        <f t="shared" si="14"/>
        <v>0</v>
      </c>
      <c r="J206" s="91">
        <f t="shared" si="15"/>
        <v>46.6019417475728</v>
      </c>
    </row>
    <row r="207" ht="20.25" customHeight="1" spans="1:10">
      <c r="A207" s="92" t="s">
        <v>1799</v>
      </c>
      <c r="B207" s="9">
        <v>0</v>
      </c>
      <c r="C207" s="9">
        <v>0</v>
      </c>
      <c r="D207" s="9">
        <v>0</v>
      </c>
      <c r="E207" s="9">
        <v>0</v>
      </c>
      <c r="F207" s="9">
        <v>0</v>
      </c>
      <c r="G207" s="91">
        <f t="shared" si="12"/>
        <v>0</v>
      </c>
      <c r="H207" s="91">
        <f t="shared" si="13"/>
        <v>0</v>
      </c>
      <c r="I207" s="91">
        <f t="shared" si="14"/>
        <v>0</v>
      </c>
      <c r="J207" s="91">
        <f t="shared" si="15"/>
        <v>0</v>
      </c>
    </row>
    <row r="208" ht="20.25" customHeight="1" spans="1:10">
      <c r="A208" s="92" t="s">
        <v>1800</v>
      </c>
      <c r="B208" s="9">
        <v>0</v>
      </c>
      <c r="C208" s="9">
        <v>0</v>
      </c>
      <c r="D208" s="9">
        <v>0</v>
      </c>
      <c r="E208" s="9">
        <v>0</v>
      </c>
      <c r="F208" s="9">
        <v>0</v>
      </c>
      <c r="G208" s="91">
        <f t="shared" si="12"/>
        <v>0</v>
      </c>
      <c r="H208" s="91">
        <f t="shared" si="13"/>
        <v>0</v>
      </c>
      <c r="I208" s="91">
        <f t="shared" si="14"/>
        <v>0</v>
      </c>
      <c r="J208" s="91">
        <f t="shared" si="15"/>
        <v>0</v>
      </c>
    </row>
    <row r="209" ht="20.25" customHeight="1" spans="1:10">
      <c r="A209" s="92" t="s">
        <v>1801</v>
      </c>
      <c r="B209" s="9">
        <v>0</v>
      </c>
      <c r="C209" s="9">
        <v>0</v>
      </c>
      <c r="D209" s="9">
        <v>0</v>
      </c>
      <c r="E209" s="9">
        <v>0</v>
      </c>
      <c r="F209" s="9">
        <v>0</v>
      </c>
      <c r="G209" s="91">
        <f t="shared" si="12"/>
        <v>0</v>
      </c>
      <c r="H209" s="91">
        <f t="shared" si="13"/>
        <v>0</v>
      </c>
      <c r="I209" s="91">
        <f t="shared" si="14"/>
        <v>0</v>
      </c>
      <c r="J209" s="91">
        <f t="shared" si="15"/>
        <v>0</v>
      </c>
    </row>
    <row r="210" ht="20.25" customHeight="1" spans="1:10">
      <c r="A210" s="92" t="s">
        <v>1802</v>
      </c>
      <c r="B210" s="9">
        <v>0</v>
      </c>
      <c r="C210" s="9">
        <v>0</v>
      </c>
      <c r="D210" s="9">
        <v>0</v>
      </c>
      <c r="E210" s="9">
        <v>0</v>
      </c>
      <c r="F210" s="9">
        <v>0</v>
      </c>
      <c r="G210" s="91">
        <f t="shared" si="12"/>
        <v>0</v>
      </c>
      <c r="H210" s="91">
        <f t="shared" si="13"/>
        <v>0</v>
      </c>
      <c r="I210" s="91">
        <f t="shared" si="14"/>
        <v>0</v>
      </c>
      <c r="J210" s="91">
        <f t="shared" si="15"/>
        <v>0</v>
      </c>
    </row>
    <row r="211" ht="20.25" customHeight="1" spans="1:10">
      <c r="A211" s="92" t="s">
        <v>1803</v>
      </c>
      <c r="B211" s="9">
        <v>0</v>
      </c>
      <c r="C211" s="9">
        <v>0</v>
      </c>
      <c r="D211" s="9">
        <v>0</v>
      </c>
      <c r="E211" s="9">
        <v>234</v>
      </c>
      <c r="F211" s="9">
        <v>119</v>
      </c>
      <c r="G211" s="91">
        <f t="shared" si="12"/>
        <v>0</v>
      </c>
      <c r="H211" s="91">
        <f t="shared" si="13"/>
        <v>0</v>
      </c>
      <c r="I211" s="91">
        <f t="shared" si="14"/>
        <v>0</v>
      </c>
      <c r="J211" s="91">
        <f t="shared" si="15"/>
        <v>50.8547008547009</v>
      </c>
    </row>
    <row r="212" ht="20.25" customHeight="1" spans="1:10">
      <c r="A212" s="92" t="s">
        <v>83</v>
      </c>
      <c r="B212" s="9">
        <v>0</v>
      </c>
      <c r="C212" s="9">
        <v>9788</v>
      </c>
      <c r="D212" s="9">
        <v>7119</v>
      </c>
      <c r="E212" s="9">
        <v>1711</v>
      </c>
      <c r="F212" s="9">
        <v>7119</v>
      </c>
      <c r="G212" s="91">
        <f t="shared" si="12"/>
        <v>0</v>
      </c>
      <c r="H212" s="91">
        <f t="shared" si="13"/>
        <v>72.7319166326114</v>
      </c>
      <c r="I212" s="91">
        <f t="shared" si="14"/>
        <v>100</v>
      </c>
      <c r="J212" s="91">
        <f t="shared" si="15"/>
        <v>416.072472238457</v>
      </c>
    </row>
    <row r="213" ht="20.25" customHeight="1" spans="1:10">
      <c r="A213" s="92" t="s">
        <v>1804</v>
      </c>
      <c r="B213" s="9">
        <v>0</v>
      </c>
      <c r="C213" s="9">
        <v>0</v>
      </c>
      <c r="D213" s="9">
        <v>0</v>
      </c>
      <c r="E213" s="9">
        <v>1711</v>
      </c>
      <c r="F213" s="9">
        <v>7119</v>
      </c>
      <c r="G213" s="91">
        <f t="shared" si="12"/>
        <v>0</v>
      </c>
      <c r="H213" s="91">
        <f t="shared" si="13"/>
        <v>0</v>
      </c>
      <c r="I213" s="91">
        <f t="shared" si="14"/>
        <v>0</v>
      </c>
      <c r="J213" s="91">
        <f t="shared" si="15"/>
        <v>416.072472238457</v>
      </c>
    </row>
    <row r="214" ht="20.25" customHeight="1" spans="1:10">
      <c r="A214" s="92" t="s">
        <v>1805</v>
      </c>
      <c r="B214" s="9">
        <v>0</v>
      </c>
      <c r="C214" s="9">
        <v>0</v>
      </c>
      <c r="D214" s="9">
        <v>0</v>
      </c>
      <c r="E214" s="9">
        <v>0</v>
      </c>
      <c r="F214" s="9">
        <v>0</v>
      </c>
      <c r="G214" s="91">
        <f t="shared" si="12"/>
        <v>0</v>
      </c>
      <c r="H214" s="91">
        <f t="shared" si="13"/>
        <v>0</v>
      </c>
      <c r="I214" s="91">
        <f t="shared" si="14"/>
        <v>0</v>
      </c>
      <c r="J214" s="91">
        <f t="shared" si="15"/>
        <v>0</v>
      </c>
    </row>
    <row r="215" ht="20.25" customHeight="1" spans="1:10">
      <c r="A215" s="92" t="s">
        <v>1806</v>
      </c>
      <c r="B215" s="9">
        <v>0</v>
      </c>
      <c r="C215" s="9">
        <v>0</v>
      </c>
      <c r="D215" s="9">
        <v>0</v>
      </c>
      <c r="E215" s="9">
        <v>0</v>
      </c>
      <c r="F215" s="9">
        <v>0</v>
      </c>
      <c r="G215" s="91">
        <f t="shared" si="12"/>
        <v>0</v>
      </c>
      <c r="H215" s="91">
        <f t="shared" si="13"/>
        <v>0</v>
      </c>
      <c r="I215" s="91">
        <f t="shared" si="14"/>
        <v>0</v>
      </c>
      <c r="J215" s="91">
        <f t="shared" si="15"/>
        <v>0</v>
      </c>
    </row>
    <row r="216" ht="20.25" customHeight="1" spans="1:10">
      <c r="A216" s="92" t="s">
        <v>1807</v>
      </c>
      <c r="B216" s="9">
        <v>0</v>
      </c>
      <c r="C216" s="9">
        <v>0</v>
      </c>
      <c r="D216" s="9">
        <v>0</v>
      </c>
      <c r="E216" s="9">
        <v>513</v>
      </c>
      <c r="F216" s="9">
        <v>2284</v>
      </c>
      <c r="G216" s="91">
        <f t="shared" si="12"/>
        <v>0</v>
      </c>
      <c r="H216" s="91">
        <f t="shared" si="13"/>
        <v>0</v>
      </c>
      <c r="I216" s="91">
        <f t="shared" si="14"/>
        <v>0</v>
      </c>
      <c r="J216" s="91">
        <f t="shared" si="15"/>
        <v>445.224171539961</v>
      </c>
    </row>
    <row r="217" ht="20.25" customHeight="1" spans="1:10">
      <c r="A217" s="92" t="s">
        <v>1808</v>
      </c>
      <c r="B217" s="9">
        <v>0</v>
      </c>
      <c r="C217" s="9">
        <v>0</v>
      </c>
      <c r="D217" s="9">
        <v>0</v>
      </c>
      <c r="E217" s="9">
        <v>0</v>
      </c>
      <c r="F217" s="9">
        <v>0</v>
      </c>
      <c r="G217" s="91">
        <f t="shared" si="12"/>
        <v>0</v>
      </c>
      <c r="H217" s="91">
        <f t="shared" si="13"/>
        <v>0</v>
      </c>
      <c r="I217" s="91">
        <f t="shared" si="14"/>
        <v>0</v>
      </c>
      <c r="J217" s="91">
        <f t="shared" si="15"/>
        <v>0</v>
      </c>
    </row>
    <row r="218" ht="20.25" customHeight="1" spans="1:10">
      <c r="A218" s="92" t="s">
        <v>1809</v>
      </c>
      <c r="B218" s="9">
        <v>0</v>
      </c>
      <c r="C218" s="9">
        <v>0</v>
      </c>
      <c r="D218" s="9">
        <v>0</v>
      </c>
      <c r="E218" s="9">
        <v>0</v>
      </c>
      <c r="F218" s="9">
        <v>0</v>
      </c>
      <c r="G218" s="91">
        <f t="shared" si="12"/>
        <v>0</v>
      </c>
      <c r="H218" s="91">
        <f t="shared" si="13"/>
        <v>0</v>
      </c>
      <c r="I218" s="91">
        <f t="shared" si="14"/>
        <v>0</v>
      </c>
      <c r="J218" s="91">
        <f t="shared" si="15"/>
        <v>0</v>
      </c>
    </row>
    <row r="219" ht="20.25" customHeight="1" spans="1:10">
      <c r="A219" s="92" t="s">
        <v>1810</v>
      </c>
      <c r="B219" s="9">
        <v>0</v>
      </c>
      <c r="C219" s="9">
        <v>0</v>
      </c>
      <c r="D219" s="9">
        <v>0</v>
      </c>
      <c r="E219" s="9">
        <v>0</v>
      </c>
      <c r="F219" s="9">
        <v>0</v>
      </c>
      <c r="G219" s="91">
        <f t="shared" si="12"/>
        <v>0</v>
      </c>
      <c r="H219" s="91">
        <f t="shared" si="13"/>
        <v>0</v>
      </c>
      <c r="I219" s="91">
        <f t="shared" si="14"/>
        <v>0</v>
      </c>
      <c r="J219" s="91">
        <f t="shared" si="15"/>
        <v>0</v>
      </c>
    </row>
    <row r="220" ht="20.25" customHeight="1" spans="1:10">
      <c r="A220" s="92" t="s">
        <v>1811</v>
      </c>
      <c r="B220" s="9">
        <v>0</v>
      </c>
      <c r="C220" s="9">
        <v>0</v>
      </c>
      <c r="D220" s="9">
        <v>0</v>
      </c>
      <c r="E220" s="9">
        <v>0</v>
      </c>
      <c r="F220" s="9">
        <v>0</v>
      </c>
      <c r="G220" s="91">
        <f t="shared" si="12"/>
        <v>0</v>
      </c>
      <c r="H220" s="91">
        <f t="shared" si="13"/>
        <v>0</v>
      </c>
      <c r="I220" s="91">
        <f t="shared" si="14"/>
        <v>0</v>
      </c>
      <c r="J220" s="91">
        <f t="shared" si="15"/>
        <v>0</v>
      </c>
    </row>
    <row r="221" ht="20.25" customHeight="1" spans="1:10">
      <c r="A221" s="92" t="s">
        <v>1812</v>
      </c>
      <c r="B221" s="9">
        <v>0</v>
      </c>
      <c r="C221" s="9">
        <v>0</v>
      </c>
      <c r="D221" s="9">
        <v>0</v>
      </c>
      <c r="E221" s="9">
        <v>0</v>
      </c>
      <c r="F221" s="9">
        <v>0</v>
      </c>
      <c r="G221" s="91">
        <f t="shared" si="12"/>
        <v>0</v>
      </c>
      <c r="H221" s="91">
        <f t="shared" si="13"/>
        <v>0</v>
      </c>
      <c r="I221" s="91">
        <f t="shared" si="14"/>
        <v>0</v>
      </c>
      <c r="J221" s="91">
        <f t="shared" si="15"/>
        <v>0</v>
      </c>
    </row>
    <row r="222" ht="20.25" customHeight="1" spans="1:10">
      <c r="A222" s="92" t="s">
        <v>1813</v>
      </c>
      <c r="B222" s="9">
        <v>0</v>
      </c>
      <c r="C222" s="9">
        <v>0</v>
      </c>
      <c r="D222" s="9">
        <v>0</v>
      </c>
      <c r="E222" s="9">
        <v>0</v>
      </c>
      <c r="F222" s="9">
        <v>0</v>
      </c>
      <c r="G222" s="91">
        <f t="shared" si="12"/>
        <v>0</v>
      </c>
      <c r="H222" s="91">
        <f t="shared" si="13"/>
        <v>0</v>
      </c>
      <c r="I222" s="91">
        <f t="shared" si="14"/>
        <v>0</v>
      </c>
      <c r="J222" s="91">
        <f t="shared" si="15"/>
        <v>0</v>
      </c>
    </row>
    <row r="223" ht="20.25" customHeight="1" spans="1:10">
      <c r="A223" s="92" t="s">
        <v>1814</v>
      </c>
      <c r="B223" s="9">
        <v>0</v>
      </c>
      <c r="C223" s="9">
        <v>0</v>
      </c>
      <c r="D223" s="9">
        <v>0</v>
      </c>
      <c r="E223" s="9">
        <v>0</v>
      </c>
      <c r="F223" s="9">
        <v>0</v>
      </c>
      <c r="G223" s="91">
        <f t="shared" si="12"/>
        <v>0</v>
      </c>
      <c r="H223" s="91">
        <f t="shared" si="13"/>
        <v>0</v>
      </c>
      <c r="I223" s="91">
        <f t="shared" si="14"/>
        <v>0</v>
      </c>
      <c r="J223" s="91">
        <f t="shared" si="15"/>
        <v>0</v>
      </c>
    </row>
    <row r="224" ht="20.25" customHeight="1" spans="1:10">
      <c r="A224" s="92" t="s">
        <v>1815</v>
      </c>
      <c r="B224" s="9">
        <v>0</v>
      </c>
      <c r="C224" s="9">
        <v>0</v>
      </c>
      <c r="D224" s="9">
        <v>0</v>
      </c>
      <c r="E224" s="9">
        <v>0</v>
      </c>
      <c r="F224" s="9">
        <v>0</v>
      </c>
      <c r="G224" s="91">
        <f t="shared" si="12"/>
        <v>0</v>
      </c>
      <c r="H224" s="91">
        <f t="shared" si="13"/>
        <v>0</v>
      </c>
      <c r="I224" s="91">
        <f t="shared" si="14"/>
        <v>0</v>
      </c>
      <c r="J224" s="91">
        <f t="shared" si="15"/>
        <v>0</v>
      </c>
    </row>
    <row r="225" ht="20.25" customHeight="1" spans="1:10">
      <c r="A225" s="92" t="s">
        <v>1816</v>
      </c>
      <c r="B225" s="9">
        <v>0</v>
      </c>
      <c r="C225" s="9">
        <v>0</v>
      </c>
      <c r="D225" s="9">
        <v>0</v>
      </c>
      <c r="E225" s="9">
        <v>0</v>
      </c>
      <c r="F225" s="9">
        <v>0</v>
      </c>
      <c r="G225" s="91">
        <f t="shared" si="12"/>
        <v>0</v>
      </c>
      <c r="H225" s="91">
        <f t="shared" si="13"/>
        <v>0</v>
      </c>
      <c r="I225" s="91">
        <f t="shared" si="14"/>
        <v>0</v>
      </c>
      <c r="J225" s="91">
        <f t="shared" si="15"/>
        <v>0</v>
      </c>
    </row>
    <row r="226" ht="20.25" customHeight="1" spans="1:10">
      <c r="A226" s="92" t="s">
        <v>1817</v>
      </c>
      <c r="B226" s="9">
        <v>0</v>
      </c>
      <c r="C226" s="9">
        <v>0</v>
      </c>
      <c r="D226" s="9">
        <v>0</v>
      </c>
      <c r="E226" s="9">
        <v>0</v>
      </c>
      <c r="F226" s="9">
        <v>0</v>
      </c>
      <c r="G226" s="91">
        <f t="shared" si="12"/>
        <v>0</v>
      </c>
      <c r="H226" s="91">
        <f t="shared" si="13"/>
        <v>0</v>
      </c>
      <c r="I226" s="91">
        <f t="shared" si="14"/>
        <v>0</v>
      </c>
      <c r="J226" s="91">
        <f t="shared" si="15"/>
        <v>0</v>
      </c>
    </row>
    <row r="227" ht="20.25" customHeight="1" spans="1:10">
      <c r="A227" s="92" t="s">
        <v>1818</v>
      </c>
      <c r="B227" s="9">
        <v>0</v>
      </c>
      <c r="C227" s="9">
        <v>0</v>
      </c>
      <c r="D227" s="9">
        <v>0</v>
      </c>
      <c r="E227" s="9">
        <v>1198</v>
      </c>
      <c r="F227" s="9">
        <v>4835</v>
      </c>
      <c r="G227" s="91">
        <f t="shared" si="12"/>
        <v>0</v>
      </c>
      <c r="H227" s="91">
        <f t="shared" si="13"/>
        <v>0</v>
      </c>
      <c r="I227" s="91">
        <f t="shared" si="14"/>
        <v>0</v>
      </c>
      <c r="J227" s="91">
        <f t="shared" si="15"/>
        <v>403.589315525876</v>
      </c>
    </row>
    <row r="228" ht="20.25" customHeight="1" spans="1:10">
      <c r="A228" s="92" t="s">
        <v>1819</v>
      </c>
      <c r="B228" s="9">
        <v>0</v>
      </c>
      <c r="C228" s="9">
        <v>0</v>
      </c>
      <c r="D228" s="9">
        <v>0</v>
      </c>
      <c r="E228" s="9">
        <v>0</v>
      </c>
      <c r="F228" s="9">
        <v>0</v>
      </c>
      <c r="G228" s="91">
        <f t="shared" si="12"/>
        <v>0</v>
      </c>
      <c r="H228" s="91">
        <f t="shared" si="13"/>
        <v>0</v>
      </c>
      <c r="I228" s="91">
        <f t="shared" si="14"/>
        <v>0</v>
      </c>
      <c r="J228" s="91">
        <f t="shared" si="15"/>
        <v>0</v>
      </c>
    </row>
    <row r="229" ht="20.25" customHeight="1" spans="1:10">
      <c r="A229" s="92" t="s">
        <v>84</v>
      </c>
      <c r="B229" s="9">
        <v>0</v>
      </c>
      <c r="C229" s="9">
        <v>227</v>
      </c>
      <c r="D229" s="9">
        <v>153</v>
      </c>
      <c r="E229" s="9">
        <v>160</v>
      </c>
      <c r="F229" s="9">
        <v>153</v>
      </c>
      <c r="G229" s="91">
        <f t="shared" si="12"/>
        <v>0</v>
      </c>
      <c r="H229" s="91">
        <f t="shared" si="13"/>
        <v>67.4008810572687</v>
      </c>
      <c r="I229" s="91">
        <f t="shared" si="14"/>
        <v>100</v>
      </c>
      <c r="J229" s="91">
        <f t="shared" si="15"/>
        <v>95.625</v>
      </c>
    </row>
    <row r="230" ht="20.25" customHeight="1" spans="1:10">
      <c r="A230" s="92" t="s">
        <v>1820</v>
      </c>
      <c r="B230" s="9">
        <v>0</v>
      </c>
      <c r="C230" s="9">
        <v>0</v>
      </c>
      <c r="D230" s="9">
        <v>0</v>
      </c>
      <c r="E230" s="9">
        <v>160</v>
      </c>
      <c r="F230" s="9">
        <v>153</v>
      </c>
      <c r="G230" s="91">
        <f t="shared" si="12"/>
        <v>0</v>
      </c>
      <c r="H230" s="91">
        <f t="shared" si="13"/>
        <v>0</v>
      </c>
      <c r="I230" s="91">
        <f t="shared" si="14"/>
        <v>0</v>
      </c>
      <c r="J230" s="91">
        <f t="shared" si="15"/>
        <v>95.625</v>
      </c>
    </row>
    <row r="231" ht="20.25" customHeight="1" spans="1:10">
      <c r="A231" s="92" t="s">
        <v>1821</v>
      </c>
      <c r="B231" s="9">
        <v>0</v>
      </c>
      <c r="C231" s="9">
        <v>0</v>
      </c>
      <c r="D231" s="9">
        <v>0</v>
      </c>
      <c r="E231" s="9">
        <v>0</v>
      </c>
      <c r="F231" s="9">
        <v>0</v>
      </c>
      <c r="G231" s="91">
        <f t="shared" si="12"/>
        <v>0</v>
      </c>
      <c r="H231" s="91">
        <f t="shared" si="13"/>
        <v>0</v>
      </c>
      <c r="I231" s="91">
        <f t="shared" si="14"/>
        <v>0</v>
      </c>
      <c r="J231" s="91">
        <f t="shared" si="15"/>
        <v>0</v>
      </c>
    </row>
    <row r="232" ht="20.25" customHeight="1" spans="1:10">
      <c r="A232" s="92" t="s">
        <v>1822</v>
      </c>
      <c r="B232" s="9">
        <v>0</v>
      </c>
      <c r="C232" s="9">
        <v>0</v>
      </c>
      <c r="D232" s="9">
        <v>0</v>
      </c>
      <c r="E232" s="9">
        <v>0</v>
      </c>
      <c r="F232" s="9">
        <v>0</v>
      </c>
      <c r="G232" s="91">
        <f t="shared" si="12"/>
        <v>0</v>
      </c>
      <c r="H232" s="91">
        <f t="shared" si="13"/>
        <v>0</v>
      </c>
      <c r="I232" s="91">
        <f t="shared" si="14"/>
        <v>0</v>
      </c>
      <c r="J232" s="91">
        <f t="shared" si="15"/>
        <v>0</v>
      </c>
    </row>
    <row r="233" ht="20.25" customHeight="1" spans="1:10">
      <c r="A233" s="92" t="s">
        <v>1823</v>
      </c>
      <c r="B233" s="9">
        <v>0</v>
      </c>
      <c r="C233" s="9">
        <v>0</v>
      </c>
      <c r="D233" s="9">
        <v>0</v>
      </c>
      <c r="E233" s="9">
        <v>58</v>
      </c>
      <c r="F233" s="9">
        <v>1</v>
      </c>
      <c r="G233" s="91">
        <f t="shared" si="12"/>
        <v>0</v>
      </c>
      <c r="H233" s="91">
        <f t="shared" si="13"/>
        <v>0</v>
      </c>
      <c r="I233" s="91">
        <f t="shared" si="14"/>
        <v>0</v>
      </c>
      <c r="J233" s="91">
        <f t="shared" si="15"/>
        <v>1.72413793103448</v>
      </c>
    </row>
    <row r="234" ht="20.25" customHeight="1" spans="1:10">
      <c r="A234" s="92" t="s">
        <v>1824</v>
      </c>
      <c r="B234" s="9">
        <v>0</v>
      </c>
      <c r="C234" s="9">
        <v>0</v>
      </c>
      <c r="D234" s="9">
        <v>0</v>
      </c>
      <c r="E234" s="9">
        <v>0</v>
      </c>
      <c r="F234" s="9">
        <v>0</v>
      </c>
      <c r="G234" s="91">
        <f t="shared" si="12"/>
        <v>0</v>
      </c>
      <c r="H234" s="91">
        <f t="shared" si="13"/>
        <v>0</v>
      </c>
      <c r="I234" s="91">
        <f t="shared" si="14"/>
        <v>0</v>
      </c>
      <c r="J234" s="91">
        <f t="shared" si="15"/>
        <v>0</v>
      </c>
    </row>
    <row r="235" ht="20.25" customHeight="1" spans="1:10">
      <c r="A235" s="92" t="s">
        <v>1825</v>
      </c>
      <c r="B235" s="9">
        <v>0</v>
      </c>
      <c r="C235" s="9">
        <v>0</v>
      </c>
      <c r="D235" s="9">
        <v>0</v>
      </c>
      <c r="E235" s="9">
        <v>0</v>
      </c>
      <c r="F235" s="9">
        <v>0</v>
      </c>
      <c r="G235" s="91">
        <f t="shared" si="12"/>
        <v>0</v>
      </c>
      <c r="H235" s="91">
        <f t="shared" si="13"/>
        <v>0</v>
      </c>
      <c r="I235" s="91">
        <f t="shared" si="14"/>
        <v>0</v>
      </c>
      <c r="J235" s="91">
        <f t="shared" si="15"/>
        <v>0</v>
      </c>
    </row>
    <row r="236" ht="20.25" customHeight="1" spans="1:10">
      <c r="A236" s="92" t="s">
        <v>1826</v>
      </c>
      <c r="B236" s="9">
        <v>0</v>
      </c>
      <c r="C236" s="9">
        <v>0</v>
      </c>
      <c r="D236" s="9">
        <v>0</v>
      </c>
      <c r="E236" s="9">
        <v>0</v>
      </c>
      <c r="F236" s="9">
        <v>0</v>
      </c>
      <c r="G236" s="91">
        <f t="shared" si="12"/>
        <v>0</v>
      </c>
      <c r="H236" s="91">
        <f t="shared" si="13"/>
        <v>0</v>
      </c>
      <c r="I236" s="91">
        <f t="shared" si="14"/>
        <v>0</v>
      </c>
      <c r="J236" s="91">
        <f t="shared" si="15"/>
        <v>0</v>
      </c>
    </row>
    <row r="237" ht="20.25" customHeight="1" spans="1:10">
      <c r="A237" s="92" t="s">
        <v>1827</v>
      </c>
      <c r="B237" s="9">
        <v>0</v>
      </c>
      <c r="C237" s="9">
        <v>0</v>
      </c>
      <c r="D237" s="9">
        <v>0</v>
      </c>
      <c r="E237" s="9">
        <v>0</v>
      </c>
      <c r="F237" s="9">
        <v>0</v>
      </c>
      <c r="G237" s="91">
        <f t="shared" si="12"/>
        <v>0</v>
      </c>
      <c r="H237" s="91">
        <f t="shared" si="13"/>
        <v>0</v>
      </c>
      <c r="I237" s="91">
        <f t="shared" si="14"/>
        <v>0</v>
      </c>
      <c r="J237" s="91">
        <f t="shared" si="15"/>
        <v>0</v>
      </c>
    </row>
    <row r="238" ht="20.25" customHeight="1" spans="1:10">
      <c r="A238" s="92" t="s">
        <v>1828</v>
      </c>
      <c r="B238" s="9">
        <v>0</v>
      </c>
      <c r="C238" s="9">
        <v>0</v>
      </c>
      <c r="D238" s="9">
        <v>0</v>
      </c>
      <c r="E238" s="9">
        <v>0</v>
      </c>
      <c r="F238" s="9">
        <v>0</v>
      </c>
      <c r="G238" s="91">
        <f t="shared" si="12"/>
        <v>0</v>
      </c>
      <c r="H238" s="91">
        <f t="shared" si="13"/>
        <v>0</v>
      </c>
      <c r="I238" s="91">
        <f t="shared" si="14"/>
        <v>0</v>
      </c>
      <c r="J238" s="91">
        <f t="shared" si="15"/>
        <v>0</v>
      </c>
    </row>
    <row r="239" ht="20.25" customHeight="1" spans="1:10">
      <c r="A239" s="92" t="s">
        <v>1829</v>
      </c>
      <c r="B239" s="9">
        <v>0</v>
      </c>
      <c r="C239" s="9">
        <v>0</v>
      </c>
      <c r="D239" s="9">
        <v>0</v>
      </c>
      <c r="E239" s="9">
        <v>0</v>
      </c>
      <c r="F239" s="9">
        <v>0</v>
      </c>
      <c r="G239" s="91">
        <f t="shared" si="12"/>
        <v>0</v>
      </c>
      <c r="H239" s="91">
        <f t="shared" si="13"/>
        <v>0</v>
      </c>
      <c r="I239" s="91">
        <f t="shared" si="14"/>
        <v>0</v>
      </c>
      <c r="J239" s="91">
        <f t="shared" si="15"/>
        <v>0</v>
      </c>
    </row>
    <row r="240" ht="20.25" customHeight="1" spans="1:10">
      <c r="A240" s="92" t="s">
        <v>1830</v>
      </c>
      <c r="B240" s="9">
        <v>0</v>
      </c>
      <c r="C240" s="9">
        <v>0</v>
      </c>
      <c r="D240" s="9">
        <v>0</v>
      </c>
      <c r="E240" s="9">
        <v>0</v>
      </c>
      <c r="F240" s="9">
        <v>0</v>
      </c>
      <c r="G240" s="91">
        <f t="shared" si="12"/>
        <v>0</v>
      </c>
      <c r="H240" s="91">
        <f t="shared" si="13"/>
        <v>0</v>
      </c>
      <c r="I240" s="91">
        <f t="shared" si="14"/>
        <v>0</v>
      </c>
      <c r="J240" s="91">
        <f t="shared" si="15"/>
        <v>0</v>
      </c>
    </row>
    <row r="241" ht="20.25" customHeight="1" spans="1:10">
      <c r="A241" s="92" t="s">
        <v>1831</v>
      </c>
      <c r="B241" s="9">
        <v>0</v>
      </c>
      <c r="C241" s="9">
        <v>0</v>
      </c>
      <c r="D241" s="9">
        <v>0</v>
      </c>
      <c r="E241" s="9">
        <v>0</v>
      </c>
      <c r="F241" s="9">
        <v>0</v>
      </c>
      <c r="G241" s="91">
        <f t="shared" si="12"/>
        <v>0</v>
      </c>
      <c r="H241" s="91">
        <f t="shared" si="13"/>
        <v>0</v>
      </c>
      <c r="I241" s="91">
        <f t="shared" si="14"/>
        <v>0</v>
      </c>
      <c r="J241" s="91">
        <f t="shared" si="15"/>
        <v>0</v>
      </c>
    </row>
    <row r="242" ht="20.25" customHeight="1" spans="1:10">
      <c r="A242" s="92" t="s">
        <v>1832</v>
      </c>
      <c r="B242" s="9">
        <v>0</v>
      </c>
      <c r="C242" s="9">
        <v>0</v>
      </c>
      <c r="D242" s="9">
        <v>0</v>
      </c>
      <c r="E242" s="9">
        <v>0</v>
      </c>
      <c r="F242" s="9">
        <v>0</v>
      </c>
      <c r="G242" s="91">
        <f t="shared" si="12"/>
        <v>0</v>
      </c>
      <c r="H242" s="91">
        <f t="shared" si="13"/>
        <v>0</v>
      </c>
      <c r="I242" s="91">
        <f t="shared" si="14"/>
        <v>0</v>
      </c>
      <c r="J242" s="91">
        <f t="shared" si="15"/>
        <v>0</v>
      </c>
    </row>
    <row r="243" ht="20.25" customHeight="1" spans="1:10">
      <c r="A243" s="92" t="s">
        <v>1833</v>
      </c>
      <c r="B243" s="9">
        <v>0</v>
      </c>
      <c r="C243" s="9">
        <v>0</v>
      </c>
      <c r="D243" s="9">
        <v>0</v>
      </c>
      <c r="E243" s="9">
        <v>0</v>
      </c>
      <c r="F243" s="9">
        <v>0</v>
      </c>
      <c r="G243" s="91">
        <f t="shared" si="12"/>
        <v>0</v>
      </c>
      <c r="H243" s="91">
        <f t="shared" si="13"/>
        <v>0</v>
      </c>
      <c r="I243" s="91">
        <f t="shared" si="14"/>
        <v>0</v>
      </c>
      <c r="J243" s="91">
        <f t="shared" si="15"/>
        <v>0</v>
      </c>
    </row>
    <row r="244" ht="20.25" customHeight="1" spans="1:10">
      <c r="A244" s="92" t="s">
        <v>1834</v>
      </c>
      <c r="B244" s="9">
        <v>0</v>
      </c>
      <c r="C244" s="9">
        <v>0</v>
      </c>
      <c r="D244" s="9">
        <v>0</v>
      </c>
      <c r="E244" s="9">
        <v>102</v>
      </c>
      <c r="F244" s="9">
        <v>152</v>
      </c>
      <c r="G244" s="91">
        <f t="shared" si="12"/>
        <v>0</v>
      </c>
      <c r="H244" s="91">
        <f t="shared" si="13"/>
        <v>0</v>
      </c>
      <c r="I244" s="91">
        <f t="shared" si="14"/>
        <v>0</v>
      </c>
      <c r="J244" s="91">
        <f t="shared" si="15"/>
        <v>149.019607843137</v>
      </c>
    </row>
    <row r="245" ht="20.25" customHeight="1" spans="1:10">
      <c r="A245" s="92" t="s">
        <v>1835</v>
      </c>
      <c r="B245" s="9">
        <v>0</v>
      </c>
      <c r="C245" s="9">
        <v>0</v>
      </c>
      <c r="D245" s="9">
        <v>0</v>
      </c>
      <c r="E245" s="9">
        <v>0</v>
      </c>
      <c r="F245" s="9">
        <v>0</v>
      </c>
      <c r="G245" s="91">
        <f t="shared" si="12"/>
        <v>0</v>
      </c>
      <c r="H245" s="91">
        <f t="shared" si="13"/>
        <v>0</v>
      </c>
      <c r="I245" s="91">
        <f t="shared" si="14"/>
        <v>0</v>
      </c>
      <c r="J245" s="91">
        <f t="shared" si="15"/>
        <v>0</v>
      </c>
    </row>
    <row r="246" ht="20.25" customHeight="1" spans="1:10">
      <c r="A246" s="92" t="s">
        <v>1836</v>
      </c>
      <c r="B246" s="9">
        <v>0</v>
      </c>
      <c r="C246" s="9">
        <v>0</v>
      </c>
      <c r="D246" s="9">
        <v>0</v>
      </c>
      <c r="E246" s="9">
        <v>0</v>
      </c>
      <c r="F246" s="9">
        <v>0</v>
      </c>
      <c r="G246" s="91">
        <f t="shared" si="12"/>
        <v>0</v>
      </c>
      <c r="H246" s="91">
        <f t="shared" si="13"/>
        <v>0</v>
      </c>
      <c r="I246" s="91">
        <f t="shared" si="14"/>
        <v>0</v>
      </c>
      <c r="J246" s="91">
        <f t="shared" si="15"/>
        <v>0</v>
      </c>
    </row>
    <row r="247" ht="20.25" customHeight="1" spans="1:10">
      <c r="A247" s="92" t="s">
        <v>1837</v>
      </c>
      <c r="B247" s="9">
        <v>0</v>
      </c>
      <c r="C247" s="9">
        <v>0</v>
      </c>
      <c r="D247" s="9">
        <v>0</v>
      </c>
      <c r="E247" s="9">
        <v>0</v>
      </c>
      <c r="F247" s="9">
        <v>0</v>
      </c>
      <c r="G247" s="91">
        <f t="shared" si="12"/>
        <v>0</v>
      </c>
      <c r="H247" s="91">
        <f t="shared" si="13"/>
        <v>0</v>
      </c>
      <c r="I247" s="91">
        <f t="shared" si="14"/>
        <v>0</v>
      </c>
      <c r="J247" s="91">
        <f t="shared" si="15"/>
        <v>0</v>
      </c>
    </row>
    <row r="248" ht="20.25" customHeight="1" spans="1:10">
      <c r="A248" s="92" t="s">
        <v>1838</v>
      </c>
      <c r="B248" s="9">
        <v>0</v>
      </c>
      <c r="C248" s="9">
        <v>0</v>
      </c>
      <c r="D248" s="9">
        <v>0</v>
      </c>
      <c r="E248" s="9">
        <v>0</v>
      </c>
      <c r="F248" s="9">
        <v>0</v>
      </c>
      <c r="G248" s="91">
        <f t="shared" si="12"/>
        <v>0</v>
      </c>
      <c r="H248" s="91">
        <f t="shared" si="13"/>
        <v>0</v>
      </c>
      <c r="I248" s="91">
        <f t="shared" si="14"/>
        <v>0</v>
      </c>
      <c r="J248" s="91">
        <f t="shared" si="15"/>
        <v>0</v>
      </c>
    </row>
    <row r="249" ht="20.25" customHeight="1" spans="1:10">
      <c r="A249" s="92" t="s">
        <v>1839</v>
      </c>
      <c r="B249" s="9">
        <v>0</v>
      </c>
      <c r="C249" s="9">
        <v>0</v>
      </c>
      <c r="D249" s="9">
        <v>0</v>
      </c>
      <c r="E249" s="9">
        <v>0</v>
      </c>
      <c r="F249" s="9">
        <v>0</v>
      </c>
      <c r="G249" s="91">
        <f t="shared" si="12"/>
        <v>0</v>
      </c>
      <c r="H249" s="91">
        <f t="shared" si="13"/>
        <v>0</v>
      </c>
      <c r="I249" s="91">
        <f t="shared" si="14"/>
        <v>0</v>
      </c>
      <c r="J249" s="91">
        <f t="shared" si="15"/>
        <v>0</v>
      </c>
    </row>
    <row r="250" ht="20.25" customHeight="1" spans="1:10">
      <c r="A250" s="92" t="s">
        <v>1840</v>
      </c>
      <c r="B250" s="9">
        <v>0</v>
      </c>
      <c r="C250" s="9">
        <v>0</v>
      </c>
      <c r="D250" s="9">
        <v>0</v>
      </c>
      <c r="E250" s="9">
        <v>0</v>
      </c>
      <c r="F250" s="9">
        <v>0</v>
      </c>
      <c r="G250" s="91">
        <f t="shared" si="12"/>
        <v>0</v>
      </c>
      <c r="H250" s="91">
        <f t="shared" si="13"/>
        <v>0</v>
      </c>
      <c r="I250" s="91">
        <f t="shared" si="14"/>
        <v>0</v>
      </c>
      <c r="J250" s="91">
        <f t="shared" si="15"/>
        <v>0</v>
      </c>
    </row>
    <row r="251" ht="20.25" customHeight="1" spans="1:10">
      <c r="A251" s="92" t="s">
        <v>1841</v>
      </c>
      <c r="B251" s="9">
        <v>0</v>
      </c>
      <c r="C251" s="9">
        <v>0</v>
      </c>
      <c r="D251" s="9">
        <v>0</v>
      </c>
      <c r="E251" s="9">
        <v>0</v>
      </c>
      <c r="F251" s="9">
        <v>0</v>
      </c>
      <c r="G251" s="91">
        <f t="shared" si="12"/>
        <v>0</v>
      </c>
      <c r="H251" s="91">
        <f t="shared" si="13"/>
        <v>0</v>
      </c>
      <c r="I251" s="91">
        <f t="shared" si="14"/>
        <v>0</v>
      </c>
      <c r="J251" s="91">
        <f t="shared" si="15"/>
        <v>0</v>
      </c>
    </row>
    <row r="252" ht="20.25" customHeight="1" spans="1:10">
      <c r="A252" s="92" t="s">
        <v>1842</v>
      </c>
      <c r="B252" s="9">
        <v>0</v>
      </c>
      <c r="C252" s="9">
        <v>0</v>
      </c>
      <c r="D252" s="9">
        <v>0</v>
      </c>
      <c r="E252" s="9">
        <v>0</v>
      </c>
      <c r="F252" s="9">
        <v>0</v>
      </c>
      <c r="G252" s="91">
        <f t="shared" si="12"/>
        <v>0</v>
      </c>
      <c r="H252" s="91">
        <f t="shared" si="13"/>
        <v>0</v>
      </c>
      <c r="I252" s="91">
        <f t="shared" si="14"/>
        <v>0</v>
      </c>
      <c r="J252" s="91">
        <f t="shared" si="15"/>
        <v>0</v>
      </c>
    </row>
    <row r="253" ht="20.25" customHeight="1" spans="1:10">
      <c r="A253" s="92" t="s">
        <v>1843</v>
      </c>
      <c r="B253" s="9">
        <v>0</v>
      </c>
      <c r="C253" s="9">
        <v>0</v>
      </c>
      <c r="D253" s="9">
        <v>0</v>
      </c>
      <c r="E253" s="9">
        <v>0</v>
      </c>
      <c r="F253" s="9">
        <v>0</v>
      </c>
      <c r="G253" s="91">
        <f t="shared" si="12"/>
        <v>0</v>
      </c>
      <c r="H253" s="91">
        <f t="shared" si="13"/>
        <v>0</v>
      </c>
      <c r="I253" s="91">
        <f t="shared" si="14"/>
        <v>0</v>
      </c>
      <c r="J253" s="91">
        <f t="shared" si="15"/>
        <v>0</v>
      </c>
    </row>
    <row r="254" ht="20.25" customHeight="1" spans="1:10">
      <c r="A254" s="92" t="s">
        <v>1844</v>
      </c>
      <c r="B254" s="9">
        <v>0</v>
      </c>
      <c r="C254" s="9">
        <v>0</v>
      </c>
      <c r="D254" s="9">
        <v>0</v>
      </c>
      <c r="E254" s="9">
        <v>0</v>
      </c>
      <c r="F254" s="9">
        <v>0</v>
      </c>
      <c r="G254" s="91">
        <f t="shared" si="12"/>
        <v>0</v>
      </c>
      <c r="H254" s="91">
        <f t="shared" si="13"/>
        <v>0</v>
      </c>
      <c r="I254" s="91">
        <f t="shared" si="14"/>
        <v>0</v>
      </c>
      <c r="J254" s="91">
        <f t="shared" si="15"/>
        <v>0</v>
      </c>
    </row>
    <row r="255" ht="20.25" customHeight="1" spans="1:10">
      <c r="A255" s="92" t="s">
        <v>1845</v>
      </c>
      <c r="B255" s="9">
        <v>0</v>
      </c>
      <c r="C255" s="9">
        <v>0</v>
      </c>
      <c r="D255" s="9">
        <v>0</v>
      </c>
      <c r="E255" s="9">
        <v>0</v>
      </c>
      <c r="F255" s="9">
        <v>0</v>
      </c>
      <c r="G255" s="91">
        <f t="shared" si="12"/>
        <v>0</v>
      </c>
      <c r="H255" s="91">
        <f t="shared" si="13"/>
        <v>0</v>
      </c>
      <c r="I255" s="91">
        <f t="shared" si="14"/>
        <v>0</v>
      </c>
      <c r="J255" s="91">
        <f t="shared" si="15"/>
        <v>0</v>
      </c>
    </row>
    <row r="256" ht="20.25" customHeight="1" spans="1:10">
      <c r="A256" s="92" t="s">
        <v>1846</v>
      </c>
      <c r="B256" s="9">
        <v>0</v>
      </c>
      <c r="C256" s="9">
        <v>0</v>
      </c>
      <c r="D256" s="9">
        <v>0</v>
      </c>
      <c r="E256" s="9">
        <v>0</v>
      </c>
      <c r="F256" s="9">
        <v>0</v>
      </c>
      <c r="G256" s="91">
        <f t="shared" si="12"/>
        <v>0</v>
      </c>
      <c r="H256" s="91">
        <f t="shared" si="13"/>
        <v>0</v>
      </c>
      <c r="I256" s="91">
        <f t="shared" si="14"/>
        <v>0</v>
      </c>
      <c r="J256" s="91">
        <f t="shared" si="15"/>
        <v>0</v>
      </c>
    </row>
    <row r="257" ht="20.25" customHeight="1" spans="1:10">
      <c r="A257" s="92" t="s">
        <v>1847</v>
      </c>
      <c r="B257" s="9">
        <v>0</v>
      </c>
      <c r="C257" s="9">
        <v>0</v>
      </c>
      <c r="D257" s="9">
        <v>0</v>
      </c>
      <c r="E257" s="9">
        <v>0</v>
      </c>
      <c r="F257" s="9">
        <v>0</v>
      </c>
      <c r="G257" s="91">
        <f t="shared" si="12"/>
        <v>0</v>
      </c>
      <c r="H257" s="91">
        <f t="shared" si="13"/>
        <v>0</v>
      </c>
      <c r="I257" s="91">
        <f t="shared" si="14"/>
        <v>0</v>
      </c>
      <c r="J257" s="91">
        <f t="shared" si="15"/>
        <v>0</v>
      </c>
    </row>
    <row r="258" ht="20.25" customHeight="1" spans="1:10">
      <c r="A258" s="92" t="s">
        <v>1848</v>
      </c>
      <c r="B258" s="9">
        <v>0</v>
      </c>
      <c r="C258" s="9">
        <v>0</v>
      </c>
      <c r="D258" s="9">
        <v>0</v>
      </c>
      <c r="E258" s="9">
        <v>0</v>
      </c>
      <c r="F258" s="9">
        <v>0</v>
      </c>
      <c r="G258" s="91">
        <f t="shared" si="12"/>
        <v>0</v>
      </c>
      <c r="H258" s="91">
        <f t="shared" si="13"/>
        <v>0</v>
      </c>
      <c r="I258" s="91">
        <f t="shared" si="14"/>
        <v>0</v>
      </c>
      <c r="J258" s="91">
        <f t="shared" si="15"/>
        <v>0</v>
      </c>
    </row>
    <row r="259" ht="20.25" customHeight="1" spans="1:10">
      <c r="A259" s="92" t="s">
        <v>1849</v>
      </c>
      <c r="B259" s="9">
        <v>0</v>
      </c>
      <c r="C259" s="9">
        <v>0</v>
      </c>
      <c r="D259" s="9">
        <v>0</v>
      </c>
      <c r="E259" s="9">
        <v>0</v>
      </c>
      <c r="F259" s="9">
        <v>0</v>
      </c>
      <c r="G259" s="91">
        <f t="shared" si="12"/>
        <v>0</v>
      </c>
      <c r="H259" s="91">
        <f t="shared" si="13"/>
        <v>0</v>
      </c>
      <c r="I259" s="91">
        <f t="shared" si="14"/>
        <v>0</v>
      </c>
      <c r="J259" s="91">
        <f t="shared" si="15"/>
        <v>0</v>
      </c>
    </row>
    <row r="260" ht="20.25" customHeight="1" spans="1:10">
      <c r="A260" s="92" t="s">
        <v>1850</v>
      </c>
      <c r="B260" s="9">
        <v>0</v>
      </c>
      <c r="C260" s="9">
        <v>0</v>
      </c>
      <c r="D260" s="9">
        <v>0</v>
      </c>
      <c r="E260" s="9">
        <v>0</v>
      </c>
      <c r="F260" s="9">
        <v>0</v>
      </c>
      <c r="G260" s="91">
        <f t="shared" ref="G260:G266" si="16">IF(B260&lt;&gt;0,(F260/B260)*100,0)</f>
        <v>0</v>
      </c>
      <c r="H260" s="91">
        <f t="shared" ref="H260:H266" si="17">IF(C260&lt;&gt;0,(F260/C260)*100,0)</f>
        <v>0</v>
      </c>
      <c r="I260" s="91">
        <f t="shared" ref="I260:I266" si="18">IF(D260&lt;&gt;0,(F260/D260)*100,0)</f>
        <v>0</v>
      </c>
      <c r="J260" s="91">
        <f t="shared" ref="J260:J266" si="19">IF(E260&lt;&gt;0,(F260/E260)*100,0)</f>
        <v>0</v>
      </c>
    </row>
    <row r="261" ht="20.25" customHeight="1" spans="1:10">
      <c r="A261" s="92" t="s">
        <v>1851</v>
      </c>
      <c r="B261" s="9">
        <v>0</v>
      </c>
      <c r="C261" s="9">
        <v>0</v>
      </c>
      <c r="D261" s="9">
        <v>0</v>
      </c>
      <c r="E261" s="9">
        <v>0</v>
      </c>
      <c r="F261" s="9">
        <v>0</v>
      </c>
      <c r="G261" s="91">
        <f t="shared" si="16"/>
        <v>0</v>
      </c>
      <c r="H261" s="91">
        <f t="shared" si="17"/>
        <v>0</v>
      </c>
      <c r="I261" s="91">
        <f t="shared" si="18"/>
        <v>0</v>
      </c>
      <c r="J261" s="91">
        <f t="shared" si="19"/>
        <v>0</v>
      </c>
    </row>
    <row r="262" ht="20.25" customHeight="1" spans="1:10">
      <c r="A262" s="92" t="s">
        <v>1852</v>
      </c>
      <c r="B262" s="9">
        <v>0</v>
      </c>
      <c r="C262" s="9">
        <v>0</v>
      </c>
      <c r="D262" s="9">
        <v>0</v>
      </c>
      <c r="E262" s="9">
        <v>0</v>
      </c>
      <c r="F262" s="9">
        <v>0</v>
      </c>
      <c r="G262" s="91">
        <f t="shared" si="16"/>
        <v>0</v>
      </c>
      <c r="H262" s="91">
        <f t="shared" si="17"/>
        <v>0</v>
      </c>
      <c r="I262" s="91">
        <f t="shared" si="18"/>
        <v>0</v>
      </c>
      <c r="J262" s="91">
        <f t="shared" si="19"/>
        <v>0</v>
      </c>
    </row>
    <row r="263" ht="20.25" customHeight="1" spans="1:10">
      <c r="A263" s="92" t="s">
        <v>1853</v>
      </c>
      <c r="B263" s="9">
        <v>0</v>
      </c>
      <c r="C263" s="9">
        <v>0</v>
      </c>
      <c r="D263" s="9">
        <v>0</v>
      </c>
      <c r="E263" s="9">
        <v>0</v>
      </c>
      <c r="F263" s="9">
        <v>0</v>
      </c>
      <c r="G263" s="91">
        <f t="shared" si="16"/>
        <v>0</v>
      </c>
      <c r="H263" s="91">
        <f t="shared" si="17"/>
        <v>0</v>
      </c>
      <c r="I263" s="91">
        <f t="shared" si="18"/>
        <v>0</v>
      </c>
      <c r="J263" s="91">
        <f t="shared" si="19"/>
        <v>0</v>
      </c>
    </row>
    <row r="264" ht="20.25" customHeight="1" spans="1:10">
      <c r="A264" s="92" t="s">
        <v>1854</v>
      </c>
      <c r="B264" s="9">
        <v>0</v>
      </c>
      <c r="C264" s="9">
        <v>0</v>
      </c>
      <c r="D264" s="9">
        <v>0</v>
      </c>
      <c r="E264" s="9">
        <v>0</v>
      </c>
      <c r="F264" s="9">
        <v>0</v>
      </c>
      <c r="G264" s="91">
        <f t="shared" si="16"/>
        <v>0</v>
      </c>
      <c r="H264" s="91">
        <f t="shared" si="17"/>
        <v>0</v>
      </c>
      <c r="I264" s="91">
        <f t="shared" si="18"/>
        <v>0</v>
      </c>
      <c r="J264" s="91">
        <f t="shared" si="19"/>
        <v>0</v>
      </c>
    </row>
    <row r="265" ht="20.25" customHeight="1" spans="1:10">
      <c r="A265" s="92" t="s">
        <v>1855</v>
      </c>
      <c r="B265" s="9">
        <v>0</v>
      </c>
      <c r="C265" s="9">
        <v>0</v>
      </c>
      <c r="D265" s="9">
        <v>0</v>
      </c>
      <c r="E265" s="9">
        <v>0</v>
      </c>
      <c r="F265" s="9">
        <v>0</v>
      </c>
      <c r="G265" s="91">
        <f t="shared" si="16"/>
        <v>0</v>
      </c>
      <c r="H265" s="91">
        <f t="shared" si="17"/>
        <v>0</v>
      </c>
      <c r="I265" s="91">
        <f t="shared" si="18"/>
        <v>0</v>
      </c>
      <c r="J265" s="91">
        <f t="shared" si="19"/>
        <v>0</v>
      </c>
    </row>
    <row r="266" ht="20.25" customHeight="1" spans="1:10">
      <c r="A266" s="92" t="s">
        <v>1856</v>
      </c>
      <c r="B266" s="9">
        <v>0</v>
      </c>
      <c r="C266" s="9">
        <v>0</v>
      </c>
      <c r="D266" s="9">
        <v>0</v>
      </c>
      <c r="E266" s="9">
        <v>0</v>
      </c>
      <c r="F266" s="9">
        <v>0</v>
      </c>
      <c r="G266" s="91">
        <f t="shared" si="16"/>
        <v>0</v>
      </c>
      <c r="H266" s="91">
        <f t="shared" si="17"/>
        <v>0</v>
      </c>
      <c r="I266" s="91">
        <f t="shared" si="18"/>
        <v>0</v>
      </c>
      <c r="J266" s="91">
        <f t="shared" si="19"/>
        <v>0</v>
      </c>
    </row>
    <row r="267" ht="20.25" customHeight="1" spans="1:10">
      <c r="A267" s="92"/>
      <c r="B267" s="9">
        <v>0</v>
      </c>
      <c r="C267" s="9">
        <v>0</v>
      </c>
      <c r="D267" s="9">
        <v>0</v>
      </c>
      <c r="E267" s="9">
        <v>0</v>
      </c>
      <c r="F267" s="9">
        <v>0</v>
      </c>
      <c r="G267" s="91">
        <v>0</v>
      </c>
      <c r="H267" s="91">
        <v>0</v>
      </c>
      <c r="I267" s="91">
        <v>0</v>
      </c>
      <c r="J267" s="91">
        <v>0</v>
      </c>
    </row>
    <row r="268" ht="20.25" customHeight="1" spans="1:10">
      <c r="A268" s="30" t="s">
        <v>1857</v>
      </c>
      <c r="B268" s="9">
        <v>0</v>
      </c>
      <c r="C268" s="9">
        <v>657026</v>
      </c>
      <c r="D268" s="9">
        <v>297776</v>
      </c>
      <c r="E268" s="9">
        <v>142576</v>
      </c>
      <c r="F268" s="9">
        <v>241742</v>
      </c>
      <c r="G268" s="91">
        <f t="shared" ref="G268:G278" si="20">IF(B268&lt;&gt;0,(F268/B268)*100,0)</f>
        <v>0</v>
      </c>
      <c r="H268" s="91">
        <f t="shared" ref="H268:H278" si="21">IF(C268&lt;&gt;0,(F268/C268)*100,0)</f>
        <v>36.7933689077753</v>
      </c>
      <c r="I268" s="91">
        <f t="shared" ref="I268:I278" si="22">IF(D268&lt;&gt;0,(F268/D268)*100,0)</f>
        <v>81.1824995970125</v>
      </c>
      <c r="J268" s="91">
        <f t="shared" ref="J268:J278" si="23">IF(E268&lt;&gt;0,(F268/E268)*100,0)</f>
        <v>169.55308046235</v>
      </c>
    </row>
    <row r="269" ht="20.25" customHeight="1" spans="1:10">
      <c r="A269" s="92"/>
      <c r="B269" s="9">
        <v>0</v>
      </c>
      <c r="C269" s="99">
        <v>0</v>
      </c>
      <c r="D269" s="99">
        <v>0</v>
      </c>
      <c r="E269" s="99">
        <v>0</v>
      </c>
      <c r="F269" s="99">
        <v>0</v>
      </c>
      <c r="G269" s="91">
        <f t="shared" si="20"/>
        <v>0</v>
      </c>
      <c r="H269" s="91">
        <f t="shared" si="21"/>
        <v>0</v>
      </c>
      <c r="I269" s="91">
        <f t="shared" si="22"/>
        <v>0</v>
      </c>
      <c r="J269" s="91">
        <f t="shared" si="23"/>
        <v>0</v>
      </c>
    </row>
    <row r="270" ht="20.25" customHeight="1" spans="1:10">
      <c r="A270" s="92" t="s">
        <v>1858</v>
      </c>
      <c r="B270" s="9">
        <v>0</v>
      </c>
      <c r="C270" s="9">
        <v>0</v>
      </c>
      <c r="D270" s="9">
        <v>0</v>
      </c>
      <c r="E270" s="9">
        <v>0</v>
      </c>
      <c r="F270" s="9">
        <v>0</v>
      </c>
      <c r="G270" s="91">
        <f t="shared" si="20"/>
        <v>0</v>
      </c>
      <c r="H270" s="91">
        <f t="shared" si="21"/>
        <v>0</v>
      </c>
      <c r="I270" s="91">
        <f t="shared" si="22"/>
        <v>0</v>
      </c>
      <c r="J270" s="91">
        <f t="shared" si="23"/>
        <v>0</v>
      </c>
    </row>
    <row r="271" ht="20.25" customHeight="1" spans="1:10">
      <c r="A271" s="92" t="s">
        <v>1859</v>
      </c>
      <c r="B271" s="9">
        <v>0</v>
      </c>
      <c r="C271" s="9">
        <v>0</v>
      </c>
      <c r="D271" s="9">
        <v>0</v>
      </c>
      <c r="E271" s="9">
        <v>0</v>
      </c>
      <c r="F271" s="9">
        <v>8030</v>
      </c>
      <c r="G271" s="91">
        <f t="shared" si="20"/>
        <v>0</v>
      </c>
      <c r="H271" s="91">
        <f t="shared" si="21"/>
        <v>0</v>
      </c>
      <c r="I271" s="91">
        <f t="shared" si="22"/>
        <v>0</v>
      </c>
      <c r="J271" s="91">
        <f t="shared" si="23"/>
        <v>0</v>
      </c>
    </row>
    <row r="272" ht="20.25" customHeight="1" spans="1:10">
      <c r="A272" s="92" t="s">
        <v>91</v>
      </c>
      <c r="B272" s="9">
        <v>0</v>
      </c>
      <c r="C272" s="9">
        <v>0</v>
      </c>
      <c r="D272" s="9">
        <v>0</v>
      </c>
      <c r="E272" s="9">
        <v>43048</v>
      </c>
      <c r="F272" s="9">
        <v>10500</v>
      </c>
      <c r="G272" s="91">
        <f t="shared" si="20"/>
        <v>0</v>
      </c>
      <c r="H272" s="91">
        <f t="shared" si="21"/>
        <v>0</v>
      </c>
      <c r="I272" s="91">
        <f t="shared" si="22"/>
        <v>0</v>
      </c>
      <c r="J272" s="91">
        <f t="shared" si="23"/>
        <v>24.3913770674596</v>
      </c>
    </row>
    <row r="273" ht="20.25" customHeight="1" spans="1:10">
      <c r="A273" s="92" t="s">
        <v>92</v>
      </c>
      <c r="B273" s="9">
        <v>0</v>
      </c>
      <c r="C273" s="9">
        <v>0</v>
      </c>
      <c r="D273" s="9">
        <v>0</v>
      </c>
      <c r="E273" s="9">
        <v>55860</v>
      </c>
      <c r="F273" s="9">
        <v>5690</v>
      </c>
      <c r="G273" s="91">
        <f t="shared" si="20"/>
        <v>0</v>
      </c>
      <c r="H273" s="91">
        <f t="shared" si="21"/>
        <v>0</v>
      </c>
      <c r="I273" s="91">
        <f t="shared" si="22"/>
        <v>0</v>
      </c>
      <c r="J273" s="91">
        <f t="shared" si="23"/>
        <v>10.1861797350519</v>
      </c>
    </row>
    <row r="274" ht="20.25" customHeight="1" spans="1:10">
      <c r="A274" s="92" t="s">
        <v>93</v>
      </c>
      <c r="B274" s="9">
        <v>0</v>
      </c>
      <c r="C274" s="9">
        <v>0</v>
      </c>
      <c r="D274" s="9">
        <v>0</v>
      </c>
      <c r="E274" s="9">
        <v>0</v>
      </c>
      <c r="F274" s="9">
        <v>0</v>
      </c>
      <c r="G274" s="91">
        <f t="shared" si="20"/>
        <v>0</v>
      </c>
      <c r="H274" s="91">
        <f t="shared" si="21"/>
        <v>0</v>
      </c>
      <c r="I274" s="91">
        <f t="shared" si="22"/>
        <v>0</v>
      </c>
      <c r="J274" s="91">
        <f t="shared" si="23"/>
        <v>0</v>
      </c>
    </row>
    <row r="275" ht="20.25" customHeight="1" spans="1:10">
      <c r="A275" s="92" t="s">
        <v>1860</v>
      </c>
      <c r="B275" s="9">
        <v>0</v>
      </c>
      <c r="C275" s="9">
        <v>0</v>
      </c>
      <c r="D275" s="9">
        <v>0</v>
      </c>
      <c r="E275" s="9">
        <v>0</v>
      </c>
      <c r="F275" s="9">
        <v>0</v>
      </c>
      <c r="G275" s="91">
        <f t="shared" si="20"/>
        <v>0</v>
      </c>
      <c r="H275" s="91">
        <f t="shared" si="21"/>
        <v>0</v>
      </c>
      <c r="I275" s="91">
        <f t="shared" si="22"/>
        <v>0</v>
      </c>
      <c r="J275" s="91">
        <f t="shared" si="23"/>
        <v>0</v>
      </c>
    </row>
    <row r="276" ht="20.25" customHeight="1" spans="1:10">
      <c r="A276" s="92" t="s">
        <v>1861</v>
      </c>
      <c r="B276" s="9">
        <v>0</v>
      </c>
      <c r="C276" s="9">
        <v>0</v>
      </c>
      <c r="D276" s="9">
        <v>0</v>
      </c>
      <c r="E276" s="9">
        <v>0</v>
      </c>
      <c r="F276" s="9">
        <v>0</v>
      </c>
      <c r="G276" s="91">
        <f t="shared" si="20"/>
        <v>0</v>
      </c>
      <c r="H276" s="91">
        <f t="shared" si="21"/>
        <v>0</v>
      </c>
      <c r="I276" s="91">
        <f t="shared" si="22"/>
        <v>0</v>
      </c>
      <c r="J276" s="91">
        <f t="shared" si="23"/>
        <v>0</v>
      </c>
    </row>
    <row r="277" ht="20.25" customHeight="1" spans="1:10">
      <c r="A277" s="92" t="s">
        <v>1862</v>
      </c>
      <c r="B277" s="9">
        <v>0</v>
      </c>
      <c r="C277" s="9">
        <v>0</v>
      </c>
      <c r="D277" s="9">
        <v>0</v>
      </c>
      <c r="E277" s="9">
        <v>0</v>
      </c>
      <c r="F277" s="9">
        <v>0</v>
      </c>
      <c r="G277" s="91">
        <f t="shared" si="20"/>
        <v>0</v>
      </c>
      <c r="H277" s="91">
        <f t="shared" si="21"/>
        <v>0</v>
      </c>
      <c r="I277" s="91">
        <f t="shared" si="22"/>
        <v>0</v>
      </c>
      <c r="J277" s="91">
        <f t="shared" si="23"/>
        <v>0</v>
      </c>
    </row>
    <row r="278" ht="20.25" customHeight="1" spans="1:10">
      <c r="A278" s="92" t="s">
        <v>1863</v>
      </c>
      <c r="B278" s="9">
        <v>0</v>
      </c>
      <c r="C278" s="9">
        <v>0</v>
      </c>
      <c r="D278" s="9">
        <v>0</v>
      </c>
      <c r="E278" s="9">
        <v>8850</v>
      </c>
      <c r="F278" s="9">
        <v>56034</v>
      </c>
      <c r="G278" s="91">
        <f t="shared" si="20"/>
        <v>0</v>
      </c>
      <c r="H278" s="91">
        <f t="shared" si="21"/>
        <v>0</v>
      </c>
      <c r="I278" s="91">
        <f t="shared" si="22"/>
        <v>0</v>
      </c>
      <c r="J278" s="91">
        <f t="shared" si="23"/>
        <v>633.152542372881</v>
      </c>
    </row>
    <row r="279" ht="20.25" customHeight="1" spans="1:10">
      <c r="A279" s="92"/>
      <c r="B279" s="9">
        <v>0</v>
      </c>
      <c r="C279" s="9">
        <v>0</v>
      </c>
      <c r="D279" s="9">
        <v>0</v>
      </c>
      <c r="E279" s="9">
        <v>0</v>
      </c>
      <c r="F279" s="9">
        <v>0</v>
      </c>
      <c r="G279" s="91">
        <v>0</v>
      </c>
      <c r="H279" s="91">
        <v>0</v>
      </c>
      <c r="I279" s="91">
        <v>0</v>
      </c>
      <c r="J279" s="91">
        <v>0</v>
      </c>
    </row>
    <row r="280" ht="20.25" customHeight="1" spans="1:10">
      <c r="A280" s="30" t="s">
        <v>1864</v>
      </c>
      <c r="B280" s="9">
        <v>0</v>
      </c>
      <c r="C280" s="9">
        <v>0</v>
      </c>
      <c r="D280" s="9">
        <v>0</v>
      </c>
      <c r="E280" s="9">
        <v>250334</v>
      </c>
      <c r="F280" s="9">
        <v>321996</v>
      </c>
      <c r="G280" s="91">
        <f>IF(B280&lt;&gt;0,(F280/B280)*100,0)</f>
        <v>0</v>
      </c>
      <c r="H280" s="91">
        <f>IF(C280&lt;&gt;0,(F280/C280)*100,0)</f>
        <v>0</v>
      </c>
      <c r="I280" s="91">
        <f>IF(D280&lt;&gt;0,(F280/D280)*100,0)</f>
        <v>0</v>
      </c>
      <c r="J280" s="91">
        <f>IF(E280&lt;&gt;0,(F280/E280)*100,0)</f>
        <v>128.626554922623</v>
      </c>
    </row>
  </sheetData>
  <mergeCells count="1">
    <mergeCell ref="A1:J1"/>
  </mergeCells>
  <pageMargins left="0.691666666666667" right="0.691666666666667" top="0.75" bottom="0.75" header="0" footer="0"/>
  <pageSetup paperSize="9" scale="41" orientation="portrait" blackAndWhite="1" useFirstPageNumber="1"/>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H86"/>
  <sheetViews>
    <sheetView showGridLines="0" view="pageBreakPreview" zoomScaleNormal="100" workbookViewId="0">
      <selection activeCell="A1" sqref="A1:H1"/>
    </sheetView>
  </sheetViews>
  <sheetFormatPr defaultColWidth="8.75" defaultRowHeight="14.25" customHeight="1" outlineLevelCol="7"/>
  <cols>
    <col min="1" max="1" width="57.1296296296296" style="31" customWidth="1"/>
    <col min="2" max="8" width="15.6203703703704" style="31" customWidth="1"/>
    <col min="9" max="32" width="9" style="2" customWidth="1"/>
    <col min="33" max="16384" width="8.75" style="2" customWidth="1"/>
  </cols>
  <sheetData>
    <row r="1" ht="50.25" customHeight="1" spans="1:8">
      <c r="A1" s="32" t="s">
        <v>1865</v>
      </c>
      <c r="B1" s="32"/>
      <c r="C1" s="32"/>
      <c r="D1" s="32"/>
      <c r="E1" s="32"/>
      <c r="F1" s="32"/>
      <c r="G1" s="32"/>
      <c r="H1" s="32"/>
    </row>
    <row r="2" ht="20.25" customHeight="1" spans="1:8">
      <c r="A2" s="5"/>
      <c r="B2" s="5"/>
      <c r="C2" s="5"/>
      <c r="D2" s="5"/>
      <c r="E2" s="101"/>
      <c r="F2" s="5"/>
      <c r="G2" s="5"/>
      <c r="H2" s="5" t="s">
        <v>107</v>
      </c>
    </row>
    <row r="3" ht="30" customHeight="1" spans="1:8">
      <c r="A3" s="6" t="s">
        <v>2</v>
      </c>
      <c r="B3" s="7" t="s">
        <v>4</v>
      </c>
      <c r="C3" s="7" t="s">
        <v>5</v>
      </c>
      <c r="D3" s="7" t="s">
        <v>6</v>
      </c>
      <c r="E3" s="96" t="s">
        <v>7</v>
      </c>
      <c r="F3" s="7" t="s">
        <v>9</v>
      </c>
      <c r="G3" s="7" t="s">
        <v>10</v>
      </c>
      <c r="H3" s="7" t="s">
        <v>11</v>
      </c>
    </row>
    <row r="4" ht="20.25" customHeight="1" spans="1:8">
      <c r="A4" s="8" t="s">
        <v>1529</v>
      </c>
      <c r="B4" s="9">
        <v>566523</v>
      </c>
      <c r="C4" s="9">
        <v>168226</v>
      </c>
      <c r="D4" s="9">
        <v>78932</v>
      </c>
      <c r="E4" s="98">
        <v>144076</v>
      </c>
      <c r="F4" s="91">
        <f t="shared" ref="F4:F67" si="0">IF(B4&lt;&gt;0,(E4/B4)*100,0)</f>
        <v>25.4316241352955</v>
      </c>
      <c r="G4" s="91">
        <f t="shared" ref="G4:G67" si="1">IF(C4&lt;&gt;0,(E4/C4)*100,0)</f>
        <v>85.6443118186249</v>
      </c>
      <c r="H4" s="91">
        <f t="shared" ref="H4:H67" si="2">IF(D4&lt;&gt;0,(E4/D4)*100,0)</f>
        <v>182.531799523641</v>
      </c>
    </row>
    <row r="5" ht="20.25" customHeight="1" spans="1:8">
      <c r="A5" s="8" t="s">
        <v>1530</v>
      </c>
      <c r="B5" s="9">
        <v>0</v>
      </c>
      <c r="C5" s="9">
        <v>0</v>
      </c>
      <c r="D5" s="9">
        <v>0</v>
      </c>
      <c r="E5" s="98">
        <v>0</v>
      </c>
      <c r="F5" s="91">
        <f t="shared" si="0"/>
        <v>0</v>
      </c>
      <c r="G5" s="91">
        <f t="shared" si="1"/>
        <v>0</v>
      </c>
      <c r="H5" s="91">
        <f t="shared" si="2"/>
        <v>0</v>
      </c>
    </row>
    <row r="6" ht="20.25" customHeight="1" spans="1:8">
      <c r="A6" s="8" t="s">
        <v>1531</v>
      </c>
      <c r="B6" s="9">
        <v>0</v>
      </c>
      <c r="C6" s="9">
        <v>0</v>
      </c>
      <c r="D6" s="9">
        <v>0</v>
      </c>
      <c r="E6" s="98">
        <v>0</v>
      </c>
      <c r="F6" s="91">
        <f t="shared" si="0"/>
        <v>0</v>
      </c>
      <c r="G6" s="91">
        <f t="shared" si="1"/>
        <v>0</v>
      </c>
      <c r="H6" s="91">
        <f t="shared" si="2"/>
        <v>0</v>
      </c>
    </row>
    <row r="7" ht="20.25" customHeight="1" spans="1:8">
      <c r="A7" s="8" t="s">
        <v>1532</v>
      </c>
      <c r="B7" s="9">
        <v>0</v>
      </c>
      <c r="C7" s="9">
        <v>0</v>
      </c>
      <c r="D7" s="9">
        <v>0</v>
      </c>
      <c r="E7" s="98">
        <v>0</v>
      </c>
      <c r="F7" s="91">
        <f t="shared" si="0"/>
        <v>0</v>
      </c>
      <c r="G7" s="91">
        <f t="shared" si="1"/>
        <v>0</v>
      </c>
      <c r="H7" s="91">
        <f t="shared" si="2"/>
        <v>0</v>
      </c>
    </row>
    <row r="8" ht="20.25" customHeight="1" spans="1:8">
      <c r="A8" s="8" t="s">
        <v>1533</v>
      </c>
      <c r="B8" s="9">
        <v>0</v>
      </c>
      <c r="C8" s="9">
        <v>0</v>
      </c>
      <c r="D8" s="9">
        <v>0</v>
      </c>
      <c r="E8" s="98">
        <v>0</v>
      </c>
      <c r="F8" s="91">
        <f t="shared" si="0"/>
        <v>0</v>
      </c>
      <c r="G8" s="91">
        <f t="shared" si="1"/>
        <v>0</v>
      </c>
      <c r="H8" s="91">
        <f t="shared" si="2"/>
        <v>0</v>
      </c>
    </row>
    <row r="9" ht="20.25" customHeight="1" spans="1:8">
      <c r="A9" s="8" t="s">
        <v>1534</v>
      </c>
      <c r="B9" s="9">
        <v>0</v>
      </c>
      <c r="C9" s="9">
        <v>0</v>
      </c>
      <c r="D9" s="9">
        <v>0</v>
      </c>
      <c r="E9" s="98">
        <v>0</v>
      </c>
      <c r="F9" s="91">
        <f t="shared" si="0"/>
        <v>0</v>
      </c>
      <c r="G9" s="91">
        <f t="shared" si="1"/>
        <v>0</v>
      </c>
      <c r="H9" s="91">
        <f t="shared" si="2"/>
        <v>0</v>
      </c>
    </row>
    <row r="10" ht="20.25" customHeight="1" spans="1:8">
      <c r="A10" s="8" t="s">
        <v>1535</v>
      </c>
      <c r="B10" s="9">
        <v>0</v>
      </c>
      <c r="C10" s="9">
        <v>0</v>
      </c>
      <c r="D10" s="9">
        <v>0</v>
      </c>
      <c r="E10" s="98">
        <v>0</v>
      </c>
      <c r="F10" s="91">
        <f t="shared" si="0"/>
        <v>0</v>
      </c>
      <c r="G10" s="91">
        <f t="shared" si="1"/>
        <v>0</v>
      </c>
      <c r="H10" s="91">
        <f t="shared" si="2"/>
        <v>0</v>
      </c>
    </row>
    <row r="11" ht="20.25" customHeight="1" spans="1:8">
      <c r="A11" s="8" t="s">
        <v>1536</v>
      </c>
      <c r="B11" s="9">
        <v>0</v>
      </c>
      <c r="C11" s="9">
        <v>0</v>
      </c>
      <c r="D11" s="9">
        <v>0</v>
      </c>
      <c r="E11" s="98">
        <v>0</v>
      </c>
      <c r="F11" s="91">
        <f t="shared" si="0"/>
        <v>0</v>
      </c>
      <c r="G11" s="91">
        <f t="shared" si="1"/>
        <v>0</v>
      </c>
      <c r="H11" s="91">
        <f t="shared" si="2"/>
        <v>0</v>
      </c>
    </row>
    <row r="12" ht="20.25" customHeight="1" spans="1:8">
      <c r="A12" s="8" t="s">
        <v>1537</v>
      </c>
      <c r="B12" s="9">
        <v>0</v>
      </c>
      <c r="C12" s="9">
        <v>0</v>
      </c>
      <c r="D12" s="9">
        <v>0</v>
      </c>
      <c r="E12" s="98">
        <v>0</v>
      </c>
      <c r="F12" s="91">
        <f t="shared" si="0"/>
        <v>0</v>
      </c>
      <c r="G12" s="91">
        <f t="shared" si="1"/>
        <v>0</v>
      </c>
      <c r="H12" s="91">
        <f t="shared" si="2"/>
        <v>0</v>
      </c>
    </row>
    <row r="13" ht="20.25" customHeight="1" spans="1:8">
      <c r="A13" s="8" t="s">
        <v>1538</v>
      </c>
      <c r="B13" s="9">
        <v>0</v>
      </c>
      <c r="C13" s="9">
        <v>0</v>
      </c>
      <c r="D13" s="9">
        <v>0</v>
      </c>
      <c r="E13" s="98">
        <v>0</v>
      </c>
      <c r="F13" s="91">
        <f t="shared" si="0"/>
        <v>0</v>
      </c>
      <c r="G13" s="91">
        <f t="shared" si="1"/>
        <v>0</v>
      </c>
      <c r="H13" s="91">
        <f t="shared" si="2"/>
        <v>0</v>
      </c>
    </row>
    <row r="14" ht="20.25" customHeight="1" spans="1:8">
      <c r="A14" s="8" t="s">
        <v>1539</v>
      </c>
      <c r="B14" s="9">
        <v>0</v>
      </c>
      <c r="C14" s="9">
        <v>0</v>
      </c>
      <c r="D14" s="9">
        <v>0</v>
      </c>
      <c r="E14" s="98">
        <v>0</v>
      </c>
      <c r="F14" s="91">
        <f t="shared" si="0"/>
        <v>0</v>
      </c>
      <c r="G14" s="91">
        <f t="shared" si="1"/>
        <v>0</v>
      </c>
      <c r="H14" s="91">
        <f t="shared" si="2"/>
        <v>0</v>
      </c>
    </row>
    <row r="15" ht="20.25" customHeight="1" spans="1:8">
      <c r="A15" s="8" t="s">
        <v>1540</v>
      </c>
      <c r="B15" s="9">
        <v>566523</v>
      </c>
      <c r="C15" s="9">
        <v>168226</v>
      </c>
      <c r="D15" s="9">
        <v>78276</v>
      </c>
      <c r="E15" s="98">
        <v>144076</v>
      </c>
      <c r="F15" s="91">
        <f t="shared" si="0"/>
        <v>25.4316241352955</v>
      </c>
      <c r="G15" s="91">
        <f t="shared" si="1"/>
        <v>85.6443118186249</v>
      </c>
      <c r="H15" s="91">
        <f t="shared" si="2"/>
        <v>184.061525882774</v>
      </c>
    </row>
    <row r="16" ht="20.25" customHeight="1" spans="1:8">
      <c r="A16" s="8" t="s">
        <v>1541</v>
      </c>
      <c r="B16" s="9">
        <v>0</v>
      </c>
      <c r="C16" s="9">
        <v>0</v>
      </c>
      <c r="D16" s="9">
        <v>66943</v>
      </c>
      <c r="E16" s="98">
        <v>126750</v>
      </c>
      <c r="F16" s="91">
        <f t="shared" si="0"/>
        <v>0</v>
      </c>
      <c r="G16" s="91">
        <f t="shared" si="1"/>
        <v>0</v>
      </c>
      <c r="H16" s="91">
        <f t="shared" si="2"/>
        <v>189.340184933451</v>
      </c>
    </row>
    <row r="17" ht="20.25" customHeight="1" spans="1:8">
      <c r="A17" s="8" t="s">
        <v>1542</v>
      </c>
      <c r="B17" s="9">
        <v>0</v>
      </c>
      <c r="C17" s="9">
        <v>0</v>
      </c>
      <c r="D17" s="9">
        <v>2608</v>
      </c>
      <c r="E17" s="98">
        <v>2030</v>
      </c>
      <c r="F17" s="91">
        <f t="shared" si="0"/>
        <v>0</v>
      </c>
      <c r="G17" s="91">
        <f t="shared" si="1"/>
        <v>0</v>
      </c>
      <c r="H17" s="91">
        <f t="shared" si="2"/>
        <v>77.8374233128834</v>
      </c>
    </row>
    <row r="18" ht="20.25" customHeight="1" spans="1:8">
      <c r="A18" s="8" t="s">
        <v>1543</v>
      </c>
      <c r="B18" s="9">
        <v>0</v>
      </c>
      <c r="C18" s="9">
        <v>0</v>
      </c>
      <c r="D18" s="9">
        <v>8860</v>
      </c>
      <c r="E18" s="98">
        <v>17157</v>
      </c>
      <c r="F18" s="91">
        <f t="shared" si="0"/>
        <v>0</v>
      </c>
      <c r="G18" s="91">
        <f t="shared" si="1"/>
        <v>0</v>
      </c>
      <c r="H18" s="91">
        <f t="shared" si="2"/>
        <v>193.645598194131</v>
      </c>
    </row>
    <row r="19" ht="20.25" customHeight="1" spans="1:8">
      <c r="A19" s="8" t="s">
        <v>1544</v>
      </c>
      <c r="B19" s="9">
        <v>0</v>
      </c>
      <c r="C19" s="9">
        <v>0</v>
      </c>
      <c r="D19" s="9">
        <v>-1891</v>
      </c>
      <c r="E19" s="98">
        <v>-1861</v>
      </c>
      <c r="F19" s="91">
        <f t="shared" si="0"/>
        <v>0</v>
      </c>
      <c r="G19" s="91">
        <f t="shared" si="1"/>
        <v>0</v>
      </c>
      <c r="H19" s="91">
        <f t="shared" si="2"/>
        <v>98.4135378106822</v>
      </c>
    </row>
    <row r="20" ht="20.25" customHeight="1" spans="1:8">
      <c r="A20" s="8" t="s">
        <v>1545</v>
      </c>
      <c r="B20" s="9">
        <v>0</v>
      </c>
      <c r="C20" s="9">
        <v>0</v>
      </c>
      <c r="D20" s="9">
        <v>1756</v>
      </c>
      <c r="E20" s="98">
        <v>0</v>
      </c>
      <c r="F20" s="91">
        <f t="shared" si="0"/>
        <v>0</v>
      </c>
      <c r="G20" s="91">
        <f t="shared" si="1"/>
        <v>0</v>
      </c>
      <c r="H20" s="91">
        <f t="shared" si="2"/>
        <v>0</v>
      </c>
    </row>
    <row r="21" ht="20.25" customHeight="1" spans="1:8">
      <c r="A21" s="8" t="s">
        <v>1546</v>
      </c>
      <c r="B21" s="9">
        <v>0</v>
      </c>
      <c r="C21" s="9">
        <v>0</v>
      </c>
      <c r="D21" s="9">
        <v>0</v>
      </c>
      <c r="E21" s="98">
        <v>0</v>
      </c>
      <c r="F21" s="91">
        <f t="shared" si="0"/>
        <v>0</v>
      </c>
      <c r="G21" s="91">
        <f t="shared" si="1"/>
        <v>0</v>
      </c>
      <c r="H21" s="91">
        <f t="shared" si="2"/>
        <v>0</v>
      </c>
    </row>
    <row r="22" ht="20.25" customHeight="1" spans="1:8">
      <c r="A22" s="8" t="s">
        <v>1547</v>
      </c>
      <c r="B22" s="9">
        <v>0</v>
      </c>
      <c r="C22" s="9">
        <v>0</v>
      </c>
      <c r="D22" s="9">
        <v>0</v>
      </c>
      <c r="E22" s="98">
        <v>0</v>
      </c>
      <c r="F22" s="91">
        <f t="shared" si="0"/>
        <v>0</v>
      </c>
      <c r="G22" s="91">
        <f t="shared" si="1"/>
        <v>0</v>
      </c>
      <c r="H22" s="91">
        <f t="shared" si="2"/>
        <v>0</v>
      </c>
    </row>
    <row r="23" ht="20.25" customHeight="1" spans="1:8">
      <c r="A23" s="8" t="s">
        <v>1548</v>
      </c>
      <c r="B23" s="9">
        <v>0</v>
      </c>
      <c r="C23" s="9">
        <v>0</v>
      </c>
      <c r="D23" s="9">
        <v>0</v>
      </c>
      <c r="E23" s="98">
        <v>0</v>
      </c>
      <c r="F23" s="91">
        <f t="shared" si="0"/>
        <v>0</v>
      </c>
      <c r="G23" s="91">
        <f t="shared" si="1"/>
        <v>0</v>
      </c>
      <c r="H23" s="91">
        <f t="shared" si="2"/>
        <v>0</v>
      </c>
    </row>
    <row r="24" ht="20.25" customHeight="1" spans="1:8">
      <c r="A24" s="8" t="s">
        <v>1549</v>
      </c>
      <c r="B24" s="9">
        <v>0</v>
      </c>
      <c r="C24" s="9">
        <v>0</v>
      </c>
      <c r="D24" s="9">
        <v>0</v>
      </c>
      <c r="E24" s="98">
        <v>0</v>
      </c>
      <c r="F24" s="91">
        <f t="shared" si="0"/>
        <v>0</v>
      </c>
      <c r="G24" s="91">
        <f t="shared" si="1"/>
        <v>0</v>
      </c>
      <c r="H24" s="91">
        <f t="shared" si="2"/>
        <v>0</v>
      </c>
    </row>
    <row r="25" ht="20.25" customHeight="1" spans="1:8">
      <c r="A25" s="8" t="s">
        <v>1550</v>
      </c>
      <c r="B25" s="9">
        <v>0</v>
      </c>
      <c r="C25" s="9">
        <v>0</v>
      </c>
      <c r="D25" s="9">
        <v>0</v>
      </c>
      <c r="E25" s="98">
        <v>0</v>
      </c>
      <c r="F25" s="91">
        <f t="shared" si="0"/>
        <v>0</v>
      </c>
      <c r="G25" s="91">
        <f t="shared" si="1"/>
        <v>0</v>
      </c>
      <c r="H25" s="91">
        <f t="shared" si="2"/>
        <v>0</v>
      </c>
    </row>
    <row r="26" ht="20.25" customHeight="1" spans="1:8">
      <c r="A26" s="8" t="s">
        <v>1551</v>
      </c>
      <c r="B26" s="9">
        <v>0</v>
      </c>
      <c r="C26" s="9">
        <v>0</v>
      </c>
      <c r="D26" s="9">
        <v>0</v>
      </c>
      <c r="E26" s="98">
        <v>0</v>
      </c>
      <c r="F26" s="91">
        <f t="shared" si="0"/>
        <v>0</v>
      </c>
      <c r="G26" s="91">
        <f t="shared" si="1"/>
        <v>0</v>
      </c>
      <c r="H26" s="91">
        <f t="shared" si="2"/>
        <v>0</v>
      </c>
    </row>
    <row r="27" ht="20.25" customHeight="1" spans="1:8">
      <c r="A27" s="8" t="s">
        <v>1552</v>
      </c>
      <c r="B27" s="9">
        <v>0</v>
      </c>
      <c r="C27" s="9">
        <v>0</v>
      </c>
      <c r="D27" s="9">
        <v>0</v>
      </c>
      <c r="E27" s="98">
        <v>0</v>
      </c>
      <c r="F27" s="91">
        <f t="shared" si="0"/>
        <v>0</v>
      </c>
      <c r="G27" s="91">
        <f t="shared" si="1"/>
        <v>0</v>
      </c>
      <c r="H27" s="91">
        <f t="shared" si="2"/>
        <v>0</v>
      </c>
    </row>
    <row r="28" ht="20.25" customHeight="1" spans="1:8">
      <c r="A28" s="8" t="s">
        <v>1553</v>
      </c>
      <c r="B28" s="9">
        <v>0</v>
      </c>
      <c r="C28" s="9">
        <v>0</v>
      </c>
      <c r="D28" s="9">
        <v>0</v>
      </c>
      <c r="E28" s="98">
        <v>0</v>
      </c>
      <c r="F28" s="91">
        <f t="shared" si="0"/>
        <v>0</v>
      </c>
      <c r="G28" s="91">
        <f t="shared" si="1"/>
        <v>0</v>
      </c>
      <c r="H28" s="91">
        <f t="shared" si="2"/>
        <v>0</v>
      </c>
    </row>
    <row r="29" ht="20.25" customHeight="1" spans="1:8">
      <c r="A29" s="8" t="s">
        <v>1554</v>
      </c>
      <c r="B29" s="9">
        <v>0</v>
      </c>
      <c r="C29" s="9">
        <v>0</v>
      </c>
      <c r="D29" s="9">
        <v>0</v>
      </c>
      <c r="E29" s="98">
        <v>0</v>
      </c>
      <c r="F29" s="91">
        <f t="shared" si="0"/>
        <v>0</v>
      </c>
      <c r="G29" s="91">
        <f t="shared" si="1"/>
        <v>0</v>
      </c>
      <c r="H29" s="91">
        <f t="shared" si="2"/>
        <v>0</v>
      </c>
    </row>
    <row r="30" ht="20.25" customHeight="1" spans="1:8">
      <c r="A30" s="8" t="s">
        <v>1555</v>
      </c>
      <c r="B30" s="9">
        <v>0</v>
      </c>
      <c r="C30" s="9">
        <v>0</v>
      </c>
      <c r="D30" s="9">
        <v>0</v>
      </c>
      <c r="E30" s="98">
        <v>0</v>
      </c>
      <c r="F30" s="91">
        <f t="shared" si="0"/>
        <v>0</v>
      </c>
      <c r="G30" s="91">
        <f t="shared" si="1"/>
        <v>0</v>
      </c>
      <c r="H30" s="91">
        <f t="shared" si="2"/>
        <v>0</v>
      </c>
    </row>
    <row r="31" ht="20.25" customHeight="1" spans="1:8">
      <c r="A31" s="8" t="s">
        <v>1556</v>
      </c>
      <c r="B31" s="9">
        <v>0</v>
      </c>
      <c r="C31" s="9">
        <v>0</v>
      </c>
      <c r="D31" s="9">
        <v>0</v>
      </c>
      <c r="E31" s="98">
        <v>0</v>
      </c>
      <c r="F31" s="91">
        <f t="shared" si="0"/>
        <v>0</v>
      </c>
      <c r="G31" s="91">
        <f t="shared" si="1"/>
        <v>0</v>
      </c>
      <c r="H31" s="91">
        <f t="shared" si="2"/>
        <v>0</v>
      </c>
    </row>
    <row r="32" ht="20.25" customHeight="1" spans="1:8">
      <c r="A32" s="8" t="s">
        <v>1557</v>
      </c>
      <c r="B32" s="9">
        <v>0</v>
      </c>
      <c r="C32" s="9">
        <v>0</v>
      </c>
      <c r="D32" s="9">
        <v>0</v>
      </c>
      <c r="E32" s="98">
        <v>0</v>
      </c>
      <c r="F32" s="91">
        <f t="shared" si="0"/>
        <v>0</v>
      </c>
      <c r="G32" s="91">
        <f t="shared" si="1"/>
        <v>0</v>
      </c>
      <c r="H32" s="91">
        <f t="shared" si="2"/>
        <v>0</v>
      </c>
    </row>
    <row r="33" ht="20.25" customHeight="1" spans="1:8">
      <c r="A33" s="8" t="s">
        <v>1558</v>
      </c>
      <c r="B33" s="9">
        <v>0</v>
      </c>
      <c r="C33" s="9">
        <v>0</v>
      </c>
      <c r="D33" s="9">
        <v>0</v>
      </c>
      <c r="E33" s="98">
        <v>0</v>
      </c>
      <c r="F33" s="91">
        <f t="shared" si="0"/>
        <v>0</v>
      </c>
      <c r="G33" s="91">
        <f t="shared" si="1"/>
        <v>0</v>
      </c>
      <c r="H33" s="91">
        <f t="shared" si="2"/>
        <v>0</v>
      </c>
    </row>
    <row r="34" ht="20.25" customHeight="1" spans="1:8">
      <c r="A34" s="8" t="s">
        <v>1559</v>
      </c>
      <c r="B34" s="9">
        <v>0</v>
      </c>
      <c r="C34" s="9">
        <v>0</v>
      </c>
      <c r="D34" s="9">
        <v>0</v>
      </c>
      <c r="E34" s="98">
        <v>0</v>
      </c>
      <c r="F34" s="91">
        <f t="shared" si="0"/>
        <v>0</v>
      </c>
      <c r="G34" s="91">
        <f t="shared" si="1"/>
        <v>0</v>
      </c>
      <c r="H34" s="91">
        <f t="shared" si="2"/>
        <v>0</v>
      </c>
    </row>
    <row r="35" ht="20.25" customHeight="1" spans="1:8">
      <c r="A35" s="8" t="s">
        <v>1560</v>
      </c>
      <c r="B35" s="9">
        <v>0</v>
      </c>
      <c r="C35" s="9">
        <v>0</v>
      </c>
      <c r="D35" s="9">
        <v>0</v>
      </c>
      <c r="E35" s="98">
        <v>0</v>
      </c>
      <c r="F35" s="91">
        <f t="shared" si="0"/>
        <v>0</v>
      </c>
      <c r="G35" s="91">
        <f t="shared" si="1"/>
        <v>0</v>
      </c>
      <c r="H35" s="91">
        <f t="shared" si="2"/>
        <v>0</v>
      </c>
    </row>
    <row r="36" ht="20.25" customHeight="1" spans="1:8">
      <c r="A36" s="8" t="s">
        <v>1561</v>
      </c>
      <c r="B36" s="9">
        <v>0</v>
      </c>
      <c r="C36" s="9">
        <v>0</v>
      </c>
      <c r="D36" s="9">
        <v>0</v>
      </c>
      <c r="E36" s="98">
        <v>0</v>
      </c>
      <c r="F36" s="91">
        <f t="shared" si="0"/>
        <v>0</v>
      </c>
      <c r="G36" s="91">
        <f t="shared" si="1"/>
        <v>0</v>
      </c>
      <c r="H36" s="91">
        <f t="shared" si="2"/>
        <v>0</v>
      </c>
    </row>
    <row r="37" ht="20.25" customHeight="1" spans="1:8">
      <c r="A37" s="8" t="s">
        <v>1562</v>
      </c>
      <c r="B37" s="9">
        <v>0</v>
      </c>
      <c r="C37" s="9">
        <v>0</v>
      </c>
      <c r="D37" s="9">
        <v>0</v>
      </c>
      <c r="E37" s="98">
        <v>0</v>
      </c>
      <c r="F37" s="91">
        <f t="shared" si="0"/>
        <v>0</v>
      </c>
      <c r="G37" s="91">
        <f t="shared" si="1"/>
        <v>0</v>
      </c>
      <c r="H37" s="91">
        <f t="shared" si="2"/>
        <v>0</v>
      </c>
    </row>
    <row r="38" ht="20.25" customHeight="1" spans="1:8">
      <c r="A38" s="8" t="s">
        <v>1563</v>
      </c>
      <c r="B38" s="9">
        <v>0</v>
      </c>
      <c r="C38" s="9">
        <v>0</v>
      </c>
      <c r="D38" s="9">
        <v>0</v>
      </c>
      <c r="E38" s="98">
        <v>0</v>
      </c>
      <c r="F38" s="91">
        <f t="shared" si="0"/>
        <v>0</v>
      </c>
      <c r="G38" s="91">
        <f t="shared" si="1"/>
        <v>0</v>
      </c>
      <c r="H38" s="91">
        <f t="shared" si="2"/>
        <v>0</v>
      </c>
    </row>
    <row r="39" ht="20.25" customHeight="1" spans="1:8">
      <c r="A39" s="8" t="s">
        <v>1564</v>
      </c>
      <c r="B39" s="9">
        <v>0</v>
      </c>
      <c r="C39" s="9">
        <v>0</v>
      </c>
      <c r="D39" s="9">
        <v>0</v>
      </c>
      <c r="E39" s="98">
        <v>0</v>
      </c>
      <c r="F39" s="91">
        <f t="shared" si="0"/>
        <v>0</v>
      </c>
      <c r="G39" s="91">
        <f t="shared" si="1"/>
        <v>0</v>
      </c>
      <c r="H39" s="91">
        <f t="shared" si="2"/>
        <v>0</v>
      </c>
    </row>
    <row r="40" ht="20.25" customHeight="1" spans="1:8">
      <c r="A40" s="8" t="s">
        <v>1565</v>
      </c>
      <c r="B40" s="9">
        <v>0</v>
      </c>
      <c r="C40" s="9">
        <v>0</v>
      </c>
      <c r="D40" s="9">
        <v>0</v>
      </c>
      <c r="E40" s="98">
        <v>0</v>
      </c>
      <c r="F40" s="91">
        <f t="shared" si="0"/>
        <v>0</v>
      </c>
      <c r="G40" s="91">
        <f t="shared" si="1"/>
        <v>0</v>
      </c>
      <c r="H40" s="91">
        <f t="shared" si="2"/>
        <v>0</v>
      </c>
    </row>
    <row r="41" ht="20.25" customHeight="1" spans="1:8">
      <c r="A41" s="8" t="s">
        <v>1566</v>
      </c>
      <c r="B41" s="9">
        <v>0</v>
      </c>
      <c r="C41" s="9">
        <v>0</v>
      </c>
      <c r="D41" s="9">
        <v>0</v>
      </c>
      <c r="E41" s="98">
        <v>0</v>
      </c>
      <c r="F41" s="91">
        <f t="shared" si="0"/>
        <v>0</v>
      </c>
      <c r="G41" s="91">
        <f t="shared" si="1"/>
        <v>0</v>
      </c>
      <c r="H41" s="91">
        <f t="shared" si="2"/>
        <v>0</v>
      </c>
    </row>
    <row r="42" ht="20.25" customHeight="1" spans="1:8">
      <c r="A42" s="8" t="s">
        <v>1567</v>
      </c>
      <c r="B42" s="9">
        <v>0</v>
      </c>
      <c r="C42" s="9">
        <v>0</v>
      </c>
      <c r="D42" s="9">
        <v>0</v>
      </c>
      <c r="E42" s="98">
        <v>0</v>
      </c>
      <c r="F42" s="91">
        <f t="shared" si="0"/>
        <v>0</v>
      </c>
      <c r="G42" s="91">
        <f t="shared" si="1"/>
        <v>0</v>
      </c>
      <c r="H42" s="91">
        <f t="shared" si="2"/>
        <v>0</v>
      </c>
    </row>
    <row r="43" ht="20.25" customHeight="1" spans="1:8">
      <c r="A43" s="8" t="s">
        <v>1568</v>
      </c>
      <c r="B43" s="9">
        <v>0</v>
      </c>
      <c r="C43" s="9">
        <v>0</v>
      </c>
      <c r="D43" s="9">
        <v>0</v>
      </c>
      <c r="E43" s="98">
        <v>0</v>
      </c>
      <c r="F43" s="91">
        <f t="shared" si="0"/>
        <v>0</v>
      </c>
      <c r="G43" s="91">
        <f t="shared" si="1"/>
        <v>0</v>
      </c>
      <c r="H43" s="91">
        <f t="shared" si="2"/>
        <v>0</v>
      </c>
    </row>
    <row r="44" ht="20.25" customHeight="1" spans="1:8">
      <c r="A44" s="8" t="s">
        <v>1569</v>
      </c>
      <c r="B44" s="9">
        <v>0</v>
      </c>
      <c r="C44" s="9">
        <v>0</v>
      </c>
      <c r="D44" s="9">
        <v>0</v>
      </c>
      <c r="E44" s="98">
        <v>0</v>
      </c>
      <c r="F44" s="91">
        <f t="shared" si="0"/>
        <v>0</v>
      </c>
      <c r="G44" s="91">
        <f t="shared" si="1"/>
        <v>0</v>
      </c>
      <c r="H44" s="91">
        <f t="shared" si="2"/>
        <v>0</v>
      </c>
    </row>
    <row r="45" ht="20.25" customHeight="1" spans="1:8">
      <c r="A45" s="8" t="s">
        <v>1570</v>
      </c>
      <c r="B45" s="9">
        <v>0</v>
      </c>
      <c r="C45" s="9">
        <v>0</v>
      </c>
      <c r="D45" s="9">
        <v>0</v>
      </c>
      <c r="E45" s="98">
        <v>0</v>
      </c>
      <c r="F45" s="91">
        <f t="shared" si="0"/>
        <v>0</v>
      </c>
      <c r="G45" s="91">
        <f t="shared" si="1"/>
        <v>0</v>
      </c>
      <c r="H45" s="91">
        <f t="shared" si="2"/>
        <v>0</v>
      </c>
    </row>
    <row r="46" ht="20.25" customHeight="1" spans="1:8">
      <c r="A46" s="8" t="s">
        <v>1571</v>
      </c>
      <c r="B46" s="9">
        <v>0</v>
      </c>
      <c r="C46" s="9">
        <v>0</v>
      </c>
      <c r="D46" s="9">
        <v>0</v>
      </c>
      <c r="E46" s="98">
        <v>0</v>
      </c>
      <c r="F46" s="91">
        <f t="shared" si="0"/>
        <v>0</v>
      </c>
      <c r="G46" s="91">
        <f t="shared" si="1"/>
        <v>0</v>
      </c>
      <c r="H46" s="91">
        <f t="shared" si="2"/>
        <v>0</v>
      </c>
    </row>
    <row r="47" ht="20.25" customHeight="1" spans="1:8">
      <c r="A47" s="8" t="s">
        <v>1572</v>
      </c>
      <c r="B47" s="9">
        <v>0</v>
      </c>
      <c r="C47" s="9">
        <v>0</v>
      </c>
      <c r="D47" s="9">
        <v>0</v>
      </c>
      <c r="E47" s="98">
        <v>0</v>
      </c>
      <c r="F47" s="91">
        <f t="shared" si="0"/>
        <v>0</v>
      </c>
      <c r="G47" s="91">
        <f t="shared" si="1"/>
        <v>0</v>
      </c>
      <c r="H47" s="91">
        <f t="shared" si="2"/>
        <v>0</v>
      </c>
    </row>
    <row r="48" ht="20.25" customHeight="1" spans="1:8">
      <c r="A48" s="8" t="s">
        <v>1573</v>
      </c>
      <c r="B48" s="9">
        <v>0</v>
      </c>
      <c r="C48" s="9">
        <v>0</v>
      </c>
      <c r="D48" s="9">
        <v>0</v>
      </c>
      <c r="E48" s="98">
        <v>0</v>
      </c>
      <c r="F48" s="91">
        <f t="shared" si="0"/>
        <v>0</v>
      </c>
      <c r="G48" s="91">
        <f t="shared" si="1"/>
        <v>0</v>
      </c>
      <c r="H48" s="91">
        <f t="shared" si="2"/>
        <v>0</v>
      </c>
    </row>
    <row r="49" ht="20.25" customHeight="1" spans="1:8">
      <c r="A49" s="8" t="s">
        <v>1574</v>
      </c>
      <c r="B49" s="9">
        <v>0</v>
      </c>
      <c r="C49" s="9">
        <v>0</v>
      </c>
      <c r="D49" s="9">
        <v>0</v>
      </c>
      <c r="E49" s="98">
        <v>0</v>
      </c>
      <c r="F49" s="91">
        <f t="shared" si="0"/>
        <v>0</v>
      </c>
      <c r="G49" s="91">
        <f t="shared" si="1"/>
        <v>0</v>
      </c>
      <c r="H49" s="91">
        <f t="shared" si="2"/>
        <v>0</v>
      </c>
    </row>
    <row r="50" ht="20.25" customHeight="1" spans="1:8">
      <c r="A50" s="8" t="s">
        <v>1575</v>
      </c>
      <c r="B50" s="9">
        <v>0</v>
      </c>
      <c r="C50" s="9">
        <v>0</v>
      </c>
      <c r="D50" s="9">
        <v>0</v>
      </c>
      <c r="E50" s="98">
        <v>0</v>
      </c>
      <c r="F50" s="91">
        <f t="shared" si="0"/>
        <v>0</v>
      </c>
      <c r="G50" s="91">
        <f t="shared" si="1"/>
        <v>0</v>
      </c>
      <c r="H50" s="91">
        <f t="shared" si="2"/>
        <v>0</v>
      </c>
    </row>
    <row r="51" ht="20.25" customHeight="1" spans="1:8">
      <c r="A51" s="8" t="s">
        <v>1576</v>
      </c>
      <c r="B51" s="9">
        <v>0</v>
      </c>
      <c r="C51" s="9">
        <v>0</v>
      </c>
      <c r="D51" s="9">
        <v>0</v>
      </c>
      <c r="E51" s="98">
        <v>0</v>
      </c>
      <c r="F51" s="91">
        <f t="shared" si="0"/>
        <v>0</v>
      </c>
      <c r="G51" s="91">
        <f t="shared" si="1"/>
        <v>0</v>
      </c>
      <c r="H51" s="91">
        <f t="shared" si="2"/>
        <v>0</v>
      </c>
    </row>
    <row r="52" ht="20.25" customHeight="1" spans="1:8">
      <c r="A52" s="8" t="s">
        <v>1577</v>
      </c>
      <c r="B52" s="9">
        <v>0</v>
      </c>
      <c r="C52" s="9">
        <v>0</v>
      </c>
      <c r="D52" s="9">
        <v>0</v>
      </c>
      <c r="E52" s="98">
        <v>0</v>
      </c>
      <c r="F52" s="91">
        <f t="shared" si="0"/>
        <v>0</v>
      </c>
      <c r="G52" s="91">
        <f t="shared" si="1"/>
        <v>0</v>
      </c>
      <c r="H52" s="91">
        <f t="shared" si="2"/>
        <v>0</v>
      </c>
    </row>
    <row r="53" ht="20.25" customHeight="1" spans="1:8">
      <c r="A53" s="8" t="s">
        <v>1578</v>
      </c>
      <c r="B53" s="9">
        <v>0</v>
      </c>
      <c r="C53" s="9">
        <v>0</v>
      </c>
      <c r="D53" s="9">
        <v>656</v>
      </c>
      <c r="E53" s="98">
        <v>0</v>
      </c>
      <c r="F53" s="91">
        <f t="shared" si="0"/>
        <v>0</v>
      </c>
      <c r="G53" s="91">
        <f t="shared" si="1"/>
        <v>0</v>
      </c>
      <c r="H53" s="91">
        <f t="shared" si="2"/>
        <v>0</v>
      </c>
    </row>
    <row r="54" ht="20.25" customHeight="1" spans="1:8">
      <c r="A54" s="8" t="s">
        <v>1579</v>
      </c>
      <c r="B54" s="9">
        <v>4549</v>
      </c>
      <c r="C54" s="9">
        <v>4835</v>
      </c>
      <c r="D54" s="9">
        <v>1178</v>
      </c>
      <c r="E54" s="98">
        <v>1659</v>
      </c>
      <c r="F54" s="91">
        <f t="shared" si="0"/>
        <v>36.4695537480765</v>
      </c>
      <c r="G54" s="91">
        <f t="shared" si="1"/>
        <v>34.3123061013444</v>
      </c>
      <c r="H54" s="91">
        <f t="shared" si="2"/>
        <v>140.831918505942</v>
      </c>
    </row>
    <row r="55" ht="20.25" customHeight="1" spans="1:8">
      <c r="A55" s="8" t="s">
        <v>1580</v>
      </c>
      <c r="B55" s="9">
        <v>0</v>
      </c>
      <c r="C55" s="9">
        <v>0</v>
      </c>
      <c r="D55" s="9">
        <v>0</v>
      </c>
      <c r="E55" s="98">
        <v>0</v>
      </c>
      <c r="F55" s="91">
        <f t="shared" si="0"/>
        <v>0</v>
      </c>
      <c r="G55" s="91">
        <f t="shared" si="1"/>
        <v>0</v>
      </c>
      <c r="H55" s="91">
        <f t="shared" si="2"/>
        <v>0</v>
      </c>
    </row>
    <row r="56" ht="20.25" customHeight="1" spans="1:8">
      <c r="A56" s="8" t="s">
        <v>1581</v>
      </c>
      <c r="B56" s="9">
        <v>0</v>
      </c>
      <c r="C56" s="9">
        <v>0</v>
      </c>
      <c r="D56" s="9">
        <v>0</v>
      </c>
      <c r="E56" s="98">
        <v>0</v>
      </c>
      <c r="F56" s="91">
        <f t="shared" si="0"/>
        <v>0</v>
      </c>
      <c r="G56" s="91">
        <f t="shared" si="1"/>
        <v>0</v>
      </c>
      <c r="H56" s="91">
        <f t="shared" si="2"/>
        <v>0</v>
      </c>
    </row>
    <row r="57" ht="20.25" customHeight="1" spans="1:8">
      <c r="A57" s="8" t="s">
        <v>1582</v>
      </c>
      <c r="B57" s="9">
        <v>0</v>
      </c>
      <c r="C57" s="9">
        <v>0</v>
      </c>
      <c r="D57" s="9">
        <v>0</v>
      </c>
      <c r="E57" s="98">
        <v>0</v>
      </c>
      <c r="F57" s="91">
        <f t="shared" si="0"/>
        <v>0</v>
      </c>
      <c r="G57" s="91">
        <f t="shared" si="1"/>
        <v>0</v>
      </c>
      <c r="H57" s="91">
        <f t="shared" si="2"/>
        <v>0</v>
      </c>
    </row>
    <row r="58" ht="20.25" customHeight="1" spans="1:8">
      <c r="A58" s="8" t="s">
        <v>1583</v>
      </c>
      <c r="B58" s="9">
        <v>0</v>
      </c>
      <c r="C58" s="9">
        <v>0</v>
      </c>
      <c r="D58" s="9">
        <v>0</v>
      </c>
      <c r="E58" s="98">
        <v>0</v>
      </c>
      <c r="F58" s="91">
        <f t="shared" si="0"/>
        <v>0</v>
      </c>
      <c r="G58" s="91">
        <f t="shared" si="1"/>
        <v>0</v>
      </c>
      <c r="H58" s="91">
        <f t="shared" si="2"/>
        <v>0</v>
      </c>
    </row>
    <row r="59" ht="20.25" customHeight="1" spans="1:8">
      <c r="A59" s="8" t="s">
        <v>1584</v>
      </c>
      <c r="B59" s="9">
        <v>0</v>
      </c>
      <c r="C59" s="9">
        <v>0</v>
      </c>
      <c r="D59" s="9">
        <v>0</v>
      </c>
      <c r="E59" s="98">
        <v>0</v>
      </c>
      <c r="F59" s="91">
        <f t="shared" si="0"/>
        <v>0</v>
      </c>
      <c r="G59" s="91">
        <f t="shared" si="1"/>
        <v>0</v>
      </c>
      <c r="H59" s="91">
        <f t="shared" si="2"/>
        <v>0</v>
      </c>
    </row>
    <row r="60" ht="20.25" customHeight="1" spans="1:8">
      <c r="A60" s="8" t="s">
        <v>1585</v>
      </c>
      <c r="B60" s="9">
        <v>0</v>
      </c>
      <c r="C60" s="9">
        <v>0</v>
      </c>
      <c r="D60" s="9">
        <v>0</v>
      </c>
      <c r="E60" s="98">
        <v>0</v>
      </c>
      <c r="F60" s="91">
        <f t="shared" si="0"/>
        <v>0</v>
      </c>
      <c r="G60" s="91">
        <f t="shared" si="1"/>
        <v>0</v>
      </c>
      <c r="H60" s="91">
        <f t="shared" si="2"/>
        <v>0</v>
      </c>
    </row>
    <row r="61" ht="20.25" customHeight="1" spans="1:8">
      <c r="A61" s="8" t="s">
        <v>1586</v>
      </c>
      <c r="B61" s="9">
        <v>0</v>
      </c>
      <c r="C61" s="9">
        <v>0</v>
      </c>
      <c r="D61" s="9">
        <v>0</v>
      </c>
      <c r="E61" s="98">
        <v>0</v>
      </c>
      <c r="F61" s="91">
        <f t="shared" si="0"/>
        <v>0</v>
      </c>
      <c r="G61" s="91">
        <f t="shared" si="1"/>
        <v>0</v>
      </c>
      <c r="H61" s="91">
        <f t="shared" si="2"/>
        <v>0</v>
      </c>
    </row>
    <row r="62" ht="20.25" customHeight="1" spans="1:8">
      <c r="A62" s="8" t="s">
        <v>1587</v>
      </c>
      <c r="B62" s="9">
        <v>0</v>
      </c>
      <c r="C62" s="9">
        <v>0</v>
      </c>
      <c r="D62" s="9">
        <v>0</v>
      </c>
      <c r="E62" s="98">
        <v>0</v>
      </c>
      <c r="F62" s="91">
        <f t="shared" si="0"/>
        <v>0</v>
      </c>
      <c r="G62" s="91">
        <f t="shared" si="1"/>
        <v>0</v>
      </c>
      <c r="H62" s="91">
        <f t="shared" si="2"/>
        <v>0</v>
      </c>
    </row>
    <row r="63" ht="20.25" customHeight="1" spans="1:8">
      <c r="A63" s="8" t="s">
        <v>1588</v>
      </c>
      <c r="B63" s="9">
        <v>0</v>
      </c>
      <c r="C63" s="9">
        <v>0</v>
      </c>
      <c r="D63" s="9">
        <v>0</v>
      </c>
      <c r="E63" s="98">
        <v>0</v>
      </c>
      <c r="F63" s="91">
        <f t="shared" si="0"/>
        <v>0</v>
      </c>
      <c r="G63" s="91">
        <f t="shared" si="1"/>
        <v>0</v>
      </c>
      <c r="H63" s="91">
        <f t="shared" si="2"/>
        <v>0</v>
      </c>
    </row>
    <row r="64" ht="20.25" customHeight="1" spans="1:8">
      <c r="A64" s="8" t="s">
        <v>1589</v>
      </c>
      <c r="B64" s="9">
        <v>0</v>
      </c>
      <c r="C64" s="9">
        <v>0</v>
      </c>
      <c r="D64" s="9">
        <v>0</v>
      </c>
      <c r="E64" s="98">
        <v>0</v>
      </c>
      <c r="F64" s="91">
        <f t="shared" si="0"/>
        <v>0</v>
      </c>
      <c r="G64" s="91">
        <f t="shared" si="1"/>
        <v>0</v>
      </c>
      <c r="H64" s="91">
        <f t="shared" si="2"/>
        <v>0</v>
      </c>
    </row>
    <row r="65" ht="20.25" customHeight="1" spans="1:8">
      <c r="A65" s="8" t="s">
        <v>1590</v>
      </c>
      <c r="B65" s="9">
        <v>0</v>
      </c>
      <c r="C65" s="9">
        <v>0</v>
      </c>
      <c r="D65" s="9">
        <v>0</v>
      </c>
      <c r="E65" s="98">
        <v>0</v>
      </c>
      <c r="F65" s="91">
        <f t="shared" si="0"/>
        <v>0</v>
      </c>
      <c r="G65" s="91">
        <f t="shared" si="1"/>
        <v>0</v>
      </c>
      <c r="H65" s="91">
        <f t="shared" si="2"/>
        <v>0</v>
      </c>
    </row>
    <row r="66" ht="20.25" customHeight="1" spans="1:8">
      <c r="A66" s="8" t="s">
        <v>1591</v>
      </c>
      <c r="B66" s="9">
        <v>0</v>
      </c>
      <c r="C66" s="9">
        <v>0</v>
      </c>
      <c r="D66" s="9">
        <v>0</v>
      </c>
      <c r="E66" s="98">
        <v>0</v>
      </c>
      <c r="F66" s="91">
        <f t="shared" si="0"/>
        <v>0</v>
      </c>
      <c r="G66" s="91">
        <f t="shared" si="1"/>
        <v>0</v>
      </c>
      <c r="H66" s="91">
        <f t="shared" si="2"/>
        <v>0</v>
      </c>
    </row>
    <row r="67" ht="20.25" customHeight="1" spans="1:8">
      <c r="A67" s="8" t="s">
        <v>1592</v>
      </c>
      <c r="B67" s="9">
        <v>0</v>
      </c>
      <c r="C67" s="9">
        <v>0</v>
      </c>
      <c r="D67" s="9">
        <v>0</v>
      </c>
      <c r="E67" s="98">
        <v>0</v>
      </c>
      <c r="F67" s="91">
        <f t="shared" si="0"/>
        <v>0</v>
      </c>
      <c r="G67" s="91">
        <f t="shared" si="1"/>
        <v>0</v>
      </c>
      <c r="H67" s="91">
        <f t="shared" si="2"/>
        <v>0</v>
      </c>
    </row>
    <row r="68" ht="20.25" customHeight="1" spans="1:8">
      <c r="A68" s="8" t="s">
        <v>1593</v>
      </c>
      <c r="B68" s="9">
        <v>0</v>
      </c>
      <c r="C68" s="9">
        <v>0</v>
      </c>
      <c r="D68" s="9">
        <v>0</v>
      </c>
      <c r="E68" s="98">
        <v>0</v>
      </c>
      <c r="F68" s="91">
        <f t="shared" ref="F68:F72" si="3">IF(B68&lt;&gt;0,(E68/B68)*100,0)</f>
        <v>0</v>
      </c>
      <c r="G68" s="91">
        <f t="shared" ref="G68:G72" si="4">IF(C68&lt;&gt;0,(E68/C68)*100,0)</f>
        <v>0</v>
      </c>
      <c r="H68" s="91">
        <f t="shared" ref="H68:H72" si="5">IF(D68&lt;&gt;0,(E68/D68)*100,0)</f>
        <v>0</v>
      </c>
    </row>
    <row r="69" ht="20.25" customHeight="1" spans="1:8">
      <c r="A69" s="8" t="s">
        <v>1594</v>
      </c>
      <c r="B69" s="9">
        <v>0</v>
      </c>
      <c r="C69" s="9">
        <v>0</v>
      </c>
      <c r="D69" s="9">
        <v>0</v>
      </c>
      <c r="E69" s="98">
        <v>0</v>
      </c>
      <c r="F69" s="91">
        <f t="shared" si="3"/>
        <v>0</v>
      </c>
      <c r="G69" s="91">
        <f t="shared" si="4"/>
        <v>0</v>
      </c>
      <c r="H69" s="91">
        <f t="shared" si="5"/>
        <v>0</v>
      </c>
    </row>
    <row r="70" ht="20.25" customHeight="1" spans="1:8">
      <c r="A70" s="8" t="s">
        <v>1595</v>
      </c>
      <c r="B70" s="9">
        <v>4549</v>
      </c>
      <c r="C70" s="9">
        <v>4835</v>
      </c>
      <c r="D70" s="9">
        <v>1178</v>
      </c>
      <c r="E70" s="98">
        <v>1659</v>
      </c>
      <c r="F70" s="91">
        <f t="shared" si="3"/>
        <v>36.4695537480765</v>
      </c>
      <c r="G70" s="91">
        <f t="shared" si="4"/>
        <v>34.3123061013444</v>
      </c>
      <c r="H70" s="91">
        <f t="shared" si="5"/>
        <v>140.831918505942</v>
      </c>
    </row>
    <row r="71" ht="20.25" customHeight="1" spans="1:8">
      <c r="A71" s="8" t="s">
        <v>1596</v>
      </c>
      <c r="B71" s="9">
        <v>0</v>
      </c>
      <c r="C71" s="9">
        <v>0</v>
      </c>
      <c r="D71" s="9">
        <v>1178</v>
      </c>
      <c r="E71" s="98">
        <v>1659</v>
      </c>
      <c r="F71" s="91">
        <f t="shared" si="3"/>
        <v>0</v>
      </c>
      <c r="G71" s="91">
        <f t="shared" si="4"/>
        <v>0</v>
      </c>
      <c r="H71" s="91">
        <f t="shared" si="5"/>
        <v>140.831918505942</v>
      </c>
    </row>
    <row r="72" ht="20.25" customHeight="1" spans="1:8">
      <c r="A72" s="8" t="s">
        <v>1597</v>
      </c>
      <c r="B72" s="9">
        <v>0</v>
      </c>
      <c r="C72" s="9">
        <v>0</v>
      </c>
      <c r="D72" s="9">
        <v>0</v>
      </c>
      <c r="E72" s="98">
        <v>0</v>
      </c>
      <c r="F72" s="91">
        <f t="shared" si="3"/>
        <v>0</v>
      </c>
      <c r="G72" s="91">
        <f t="shared" si="4"/>
        <v>0</v>
      </c>
      <c r="H72" s="91">
        <f t="shared" si="5"/>
        <v>0</v>
      </c>
    </row>
    <row r="73" ht="20.25" customHeight="1" spans="1:8">
      <c r="A73" s="8"/>
      <c r="B73" s="9">
        <v>0</v>
      </c>
      <c r="C73" s="9">
        <v>0</v>
      </c>
      <c r="D73" s="9">
        <v>0</v>
      </c>
      <c r="E73" s="98">
        <v>0</v>
      </c>
      <c r="F73" s="91">
        <v>0</v>
      </c>
      <c r="G73" s="91">
        <v>0</v>
      </c>
      <c r="H73" s="91">
        <v>0</v>
      </c>
    </row>
    <row r="74" ht="20.25" customHeight="1" spans="1:8">
      <c r="A74" s="30" t="s">
        <v>1598</v>
      </c>
      <c r="B74" s="9">
        <v>571072</v>
      </c>
      <c r="C74" s="9">
        <v>173061</v>
      </c>
      <c r="D74" s="9">
        <v>80110</v>
      </c>
      <c r="E74" s="98">
        <v>145735</v>
      </c>
      <c r="F74" s="91">
        <f t="shared" ref="F74:F84" si="6">IF(B74&lt;&gt;0,(E74/B74)*100,0)</f>
        <v>25.5195491987</v>
      </c>
      <c r="G74" s="91">
        <f t="shared" ref="G74:G84" si="7">IF(C74&lt;&gt;0,(E74/C74)*100,0)</f>
        <v>84.2101917820884</v>
      </c>
      <c r="H74" s="91">
        <f t="shared" ref="H74:H84" si="8">IF(D74&lt;&gt;0,(E74/D74)*100,0)</f>
        <v>181.918611908626</v>
      </c>
    </row>
    <row r="75" ht="20.25" customHeight="1" spans="1:8">
      <c r="A75" s="92"/>
      <c r="B75" s="99">
        <v>0</v>
      </c>
      <c r="C75" s="99">
        <v>0</v>
      </c>
      <c r="D75" s="99">
        <v>0</v>
      </c>
      <c r="E75" s="102">
        <v>0</v>
      </c>
      <c r="F75" s="91">
        <v>0</v>
      </c>
      <c r="G75" s="91">
        <v>0</v>
      </c>
      <c r="H75" s="91">
        <v>0</v>
      </c>
    </row>
    <row r="76" ht="20.25" customHeight="1" spans="1:8">
      <c r="A76" s="92" t="s">
        <v>1599</v>
      </c>
      <c r="B76" s="9">
        <v>0</v>
      </c>
      <c r="C76" s="9">
        <v>0</v>
      </c>
      <c r="D76" s="9">
        <v>6105</v>
      </c>
      <c r="E76" s="98">
        <v>16173</v>
      </c>
      <c r="F76" s="91">
        <f t="shared" si="6"/>
        <v>0</v>
      </c>
      <c r="G76" s="91">
        <f t="shared" si="7"/>
        <v>0</v>
      </c>
      <c r="H76" s="91">
        <f t="shared" si="8"/>
        <v>264.914004914005</v>
      </c>
    </row>
    <row r="77" ht="20.25" customHeight="1" spans="1:8">
      <c r="A77" s="92" t="s">
        <v>1600</v>
      </c>
      <c r="B77" s="9">
        <v>0</v>
      </c>
      <c r="C77" s="9">
        <v>0</v>
      </c>
      <c r="D77" s="9">
        <v>0</v>
      </c>
      <c r="E77" s="98">
        <v>0</v>
      </c>
      <c r="F77" s="91">
        <f t="shared" si="6"/>
        <v>0</v>
      </c>
      <c r="G77" s="91">
        <f t="shared" si="7"/>
        <v>0</v>
      </c>
      <c r="H77" s="91">
        <f t="shared" si="8"/>
        <v>0</v>
      </c>
    </row>
    <row r="78" ht="20.25" customHeight="1" spans="1:8">
      <c r="A78" s="92" t="s">
        <v>1601</v>
      </c>
      <c r="B78" s="9">
        <v>0</v>
      </c>
      <c r="C78" s="9">
        <v>0</v>
      </c>
      <c r="D78" s="9">
        <v>0</v>
      </c>
      <c r="E78" s="98">
        <v>0</v>
      </c>
      <c r="F78" s="91">
        <f t="shared" si="6"/>
        <v>0</v>
      </c>
      <c r="G78" s="91">
        <f t="shared" si="7"/>
        <v>0</v>
      </c>
      <c r="H78" s="91">
        <f t="shared" si="8"/>
        <v>0</v>
      </c>
    </row>
    <row r="79" ht="20.25" customHeight="1" spans="1:8">
      <c r="A79" s="92" t="s">
        <v>1602</v>
      </c>
      <c r="B79" s="9">
        <v>0</v>
      </c>
      <c r="C79" s="9">
        <v>0</v>
      </c>
      <c r="D79" s="9">
        <v>12203</v>
      </c>
      <c r="E79" s="98">
        <v>8850</v>
      </c>
      <c r="F79" s="91">
        <f t="shared" si="6"/>
        <v>0</v>
      </c>
      <c r="G79" s="91">
        <f t="shared" si="7"/>
        <v>0</v>
      </c>
      <c r="H79" s="91">
        <f t="shared" si="8"/>
        <v>72.5231500450709</v>
      </c>
    </row>
    <row r="80" ht="20.25" customHeight="1" spans="1:8">
      <c r="A80" s="92" t="s">
        <v>46</v>
      </c>
      <c r="B80" s="9">
        <v>0</v>
      </c>
      <c r="C80" s="9">
        <v>0</v>
      </c>
      <c r="D80" s="9">
        <v>156</v>
      </c>
      <c r="E80" s="98">
        <v>2638</v>
      </c>
      <c r="F80" s="91">
        <f t="shared" si="6"/>
        <v>0</v>
      </c>
      <c r="G80" s="91">
        <f t="shared" si="7"/>
        <v>0</v>
      </c>
      <c r="H80" s="91">
        <f t="shared" si="8"/>
        <v>1691.02564102564</v>
      </c>
    </row>
    <row r="81" ht="20.25" customHeight="1" spans="1:8">
      <c r="A81" s="92" t="s">
        <v>47</v>
      </c>
      <c r="B81" s="9">
        <v>0</v>
      </c>
      <c r="C81" s="9">
        <v>0</v>
      </c>
      <c r="D81" s="9">
        <v>0</v>
      </c>
      <c r="E81" s="98">
        <v>0</v>
      </c>
      <c r="F81" s="91">
        <f t="shared" si="6"/>
        <v>0</v>
      </c>
      <c r="G81" s="91">
        <f t="shared" si="7"/>
        <v>0</v>
      </c>
      <c r="H81" s="91">
        <f t="shared" si="8"/>
        <v>0</v>
      </c>
    </row>
    <row r="82" ht="20.25" customHeight="1" spans="1:8">
      <c r="A82" s="92" t="s">
        <v>48</v>
      </c>
      <c r="B82" s="9">
        <v>0</v>
      </c>
      <c r="C82" s="9">
        <v>0</v>
      </c>
      <c r="D82" s="9">
        <v>151760</v>
      </c>
      <c r="E82" s="98">
        <v>148600</v>
      </c>
      <c r="F82" s="91">
        <f t="shared" si="6"/>
        <v>0</v>
      </c>
      <c r="G82" s="91">
        <f t="shared" si="7"/>
        <v>0</v>
      </c>
      <c r="H82" s="91">
        <f t="shared" si="8"/>
        <v>97.9177648919346</v>
      </c>
    </row>
    <row r="83" ht="20.25" customHeight="1" spans="1:8">
      <c r="A83" s="92" t="s">
        <v>1603</v>
      </c>
      <c r="B83" s="9">
        <v>0</v>
      </c>
      <c r="C83" s="9">
        <v>0</v>
      </c>
      <c r="D83" s="9">
        <v>0</v>
      </c>
      <c r="E83" s="98">
        <v>0</v>
      </c>
      <c r="F83" s="91">
        <f t="shared" si="6"/>
        <v>0</v>
      </c>
      <c r="G83" s="91">
        <f t="shared" si="7"/>
        <v>0</v>
      </c>
      <c r="H83" s="91">
        <f t="shared" si="8"/>
        <v>0</v>
      </c>
    </row>
    <row r="84" ht="20.25" customHeight="1" spans="1:8">
      <c r="A84" s="92" t="s">
        <v>1604</v>
      </c>
      <c r="B84" s="9">
        <v>0</v>
      </c>
      <c r="C84" s="9">
        <v>0</v>
      </c>
      <c r="D84" s="9">
        <v>0</v>
      </c>
      <c r="E84" s="98">
        <v>0</v>
      </c>
      <c r="F84" s="91">
        <f t="shared" si="6"/>
        <v>0</v>
      </c>
      <c r="G84" s="91">
        <f t="shared" si="7"/>
        <v>0</v>
      </c>
      <c r="H84" s="91">
        <f t="shared" si="8"/>
        <v>0</v>
      </c>
    </row>
    <row r="85" ht="20.25" customHeight="1" spans="1:8">
      <c r="A85" s="92"/>
      <c r="B85" s="9">
        <v>0</v>
      </c>
      <c r="C85" s="9">
        <v>0</v>
      </c>
      <c r="D85" s="9">
        <v>0</v>
      </c>
      <c r="E85" s="98">
        <v>0</v>
      </c>
      <c r="F85" s="91">
        <v>0</v>
      </c>
      <c r="G85" s="91">
        <v>0</v>
      </c>
      <c r="H85" s="91">
        <v>0</v>
      </c>
    </row>
    <row r="86" ht="20.25" customHeight="1" spans="1:8">
      <c r="A86" s="30" t="s">
        <v>56</v>
      </c>
      <c r="B86" s="9">
        <v>0</v>
      </c>
      <c r="C86" s="9">
        <v>0</v>
      </c>
      <c r="D86" s="9">
        <v>250334</v>
      </c>
      <c r="E86" s="98">
        <v>321996</v>
      </c>
      <c r="F86" s="91">
        <f>IF(B86&lt;&gt;0,(E86/B86)*100,0)</f>
        <v>0</v>
      </c>
      <c r="G86" s="91">
        <f>IF(C86&lt;&gt;0,(E86/C86)*100,0)</f>
        <v>0</v>
      </c>
      <c r="H86" s="91">
        <f>IF(D86&lt;&gt;0,(E86/D86)*100,0)</f>
        <v>128.626554922623</v>
      </c>
    </row>
  </sheetData>
  <mergeCells count="1">
    <mergeCell ref="A1:H1"/>
  </mergeCells>
  <pageMargins left="0.691666666666667" right="0.691666666666667" top="0.75" bottom="0.75" header="0" footer="0"/>
  <pageSetup paperSize="9" scale="41" orientation="portrait" blackAndWhite="1" useFirstPageNumber="1"/>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280"/>
  <sheetViews>
    <sheetView showGridLines="0" zoomScaleSheetLayoutView="60" workbookViewId="0">
      <selection activeCell="K5" sqref="K5"/>
    </sheetView>
  </sheetViews>
  <sheetFormatPr defaultColWidth="8.75" defaultRowHeight="14.25" customHeight="1" outlineLevelCol="7"/>
  <cols>
    <col min="1" max="1" width="56.25" style="31" customWidth="1"/>
    <col min="2" max="8" width="15.6203703703704" style="31" customWidth="1"/>
    <col min="9" max="32" width="9" style="2" customWidth="1"/>
    <col min="33" max="16384" width="8.75" style="2" customWidth="1"/>
  </cols>
  <sheetData>
    <row r="1" ht="50.25" customHeight="1" spans="1:8">
      <c r="A1" s="32" t="s">
        <v>1866</v>
      </c>
      <c r="B1" s="32"/>
      <c r="C1" s="32"/>
      <c r="D1" s="32"/>
      <c r="E1" s="32"/>
      <c r="F1" s="32"/>
      <c r="G1" s="32"/>
      <c r="H1" s="32"/>
    </row>
    <row r="2" ht="20.25" customHeight="1" spans="2:8">
      <c r="B2" s="33"/>
      <c r="C2" s="33"/>
      <c r="D2" s="33"/>
      <c r="E2" s="95"/>
      <c r="H2" s="5" t="s">
        <v>1</v>
      </c>
    </row>
    <row r="3" ht="30" customHeight="1" spans="1:8">
      <c r="A3" s="6" t="s">
        <v>2</v>
      </c>
      <c r="B3" s="7" t="s">
        <v>4</v>
      </c>
      <c r="C3" s="7" t="s">
        <v>5</v>
      </c>
      <c r="D3" s="7" t="s">
        <v>6</v>
      </c>
      <c r="E3" s="96" t="s">
        <v>7</v>
      </c>
      <c r="F3" s="7" t="s">
        <v>9</v>
      </c>
      <c r="G3" s="7" t="s">
        <v>10</v>
      </c>
      <c r="H3" s="7" t="s">
        <v>11</v>
      </c>
    </row>
    <row r="4" ht="20.25" customHeight="1" spans="1:8">
      <c r="A4" s="92" t="s">
        <v>65</v>
      </c>
      <c r="B4" s="9">
        <v>0</v>
      </c>
      <c r="C4" s="9">
        <v>0</v>
      </c>
      <c r="D4" s="9">
        <v>0</v>
      </c>
      <c r="E4" s="97">
        <f>E5</f>
        <v>0</v>
      </c>
      <c r="F4" s="91">
        <f t="shared" ref="F4:F67" si="0">IF(B4&lt;&gt;0,(E4/B4)*100,0)</f>
        <v>0</v>
      </c>
      <c r="G4" s="91">
        <f t="shared" ref="G4:G67" si="1">IF(C4&lt;&gt;0,(E4/C4)*100,0)</f>
        <v>0</v>
      </c>
      <c r="H4" s="91">
        <f t="shared" ref="H4:H67" si="2">IF(D4&lt;&gt;0,(E4/D4)*100,0)</f>
        <v>0</v>
      </c>
    </row>
    <row r="5" ht="20.25" customHeight="1" spans="1:8">
      <c r="A5" s="92" t="s">
        <v>1606</v>
      </c>
      <c r="B5" s="9">
        <v>0</v>
      </c>
      <c r="C5" s="9">
        <v>0</v>
      </c>
      <c r="D5" s="9">
        <v>0</v>
      </c>
      <c r="E5" s="97">
        <f>SUM(E6:E11)</f>
        <v>0</v>
      </c>
      <c r="F5" s="91">
        <f t="shared" si="0"/>
        <v>0</v>
      </c>
      <c r="G5" s="91">
        <f t="shared" si="1"/>
        <v>0</v>
      </c>
      <c r="H5" s="91">
        <f t="shared" si="2"/>
        <v>0</v>
      </c>
    </row>
    <row r="6" ht="20.25" customHeight="1" spans="1:8">
      <c r="A6" s="92" t="s">
        <v>1607</v>
      </c>
      <c r="B6" s="9">
        <v>0</v>
      </c>
      <c r="C6" s="9">
        <v>0</v>
      </c>
      <c r="D6" s="9">
        <v>0</v>
      </c>
      <c r="E6" s="97">
        <v>0</v>
      </c>
      <c r="F6" s="91">
        <f t="shared" si="0"/>
        <v>0</v>
      </c>
      <c r="G6" s="91">
        <f t="shared" si="1"/>
        <v>0</v>
      </c>
      <c r="H6" s="91">
        <f t="shared" si="2"/>
        <v>0</v>
      </c>
    </row>
    <row r="7" ht="20.25" customHeight="1" spans="1:8">
      <c r="A7" s="92" t="s">
        <v>1608</v>
      </c>
      <c r="B7" s="9">
        <v>0</v>
      </c>
      <c r="C7" s="9">
        <v>0</v>
      </c>
      <c r="D7" s="9">
        <v>0</v>
      </c>
      <c r="E7" s="97">
        <v>0</v>
      </c>
      <c r="F7" s="91">
        <f t="shared" si="0"/>
        <v>0</v>
      </c>
      <c r="G7" s="91">
        <f t="shared" si="1"/>
        <v>0</v>
      </c>
      <c r="H7" s="91">
        <f t="shared" si="2"/>
        <v>0</v>
      </c>
    </row>
    <row r="8" ht="20.25" customHeight="1" spans="1:8">
      <c r="A8" s="92" t="s">
        <v>1609</v>
      </c>
      <c r="B8" s="9">
        <v>0</v>
      </c>
      <c r="C8" s="9">
        <v>0</v>
      </c>
      <c r="D8" s="9">
        <v>0</v>
      </c>
      <c r="E8" s="97">
        <v>0</v>
      </c>
      <c r="F8" s="91">
        <f t="shared" si="0"/>
        <v>0</v>
      </c>
      <c r="G8" s="91">
        <f t="shared" si="1"/>
        <v>0</v>
      </c>
      <c r="H8" s="91">
        <f t="shared" si="2"/>
        <v>0</v>
      </c>
    </row>
    <row r="9" ht="20.25" customHeight="1" spans="1:8">
      <c r="A9" s="92" t="s">
        <v>1610</v>
      </c>
      <c r="B9" s="9">
        <v>0</v>
      </c>
      <c r="C9" s="9">
        <v>0</v>
      </c>
      <c r="D9" s="9">
        <v>0</v>
      </c>
      <c r="E9" s="97">
        <v>0</v>
      </c>
      <c r="F9" s="91">
        <f t="shared" si="0"/>
        <v>0</v>
      </c>
      <c r="G9" s="91">
        <f t="shared" si="1"/>
        <v>0</v>
      </c>
      <c r="H9" s="91">
        <f t="shared" si="2"/>
        <v>0</v>
      </c>
    </row>
    <row r="10" ht="20.25" customHeight="1" spans="1:8">
      <c r="A10" s="92" t="s">
        <v>1611</v>
      </c>
      <c r="B10" s="9">
        <v>0</v>
      </c>
      <c r="C10" s="9">
        <v>0</v>
      </c>
      <c r="D10" s="9">
        <v>0</v>
      </c>
      <c r="E10" s="97">
        <v>0</v>
      </c>
      <c r="F10" s="91">
        <f t="shared" si="0"/>
        <v>0</v>
      </c>
      <c r="G10" s="91">
        <f t="shared" si="1"/>
        <v>0</v>
      </c>
      <c r="H10" s="91">
        <f t="shared" si="2"/>
        <v>0</v>
      </c>
    </row>
    <row r="11" ht="20.25" customHeight="1" spans="1:8">
      <c r="A11" s="92" t="s">
        <v>1612</v>
      </c>
      <c r="B11" s="9">
        <v>0</v>
      </c>
      <c r="C11" s="9">
        <v>0</v>
      </c>
      <c r="D11" s="9">
        <v>0</v>
      </c>
      <c r="E11" s="97">
        <v>0</v>
      </c>
      <c r="F11" s="91">
        <f t="shared" si="0"/>
        <v>0</v>
      </c>
      <c r="G11" s="91">
        <f t="shared" si="1"/>
        <v>0</v>
      </c>
      <c r="H11" s="91">
        <f t="shared" si="2"/>
        <v>0</v>
      </c>
    </row>
    <row r="12" ht="20.25" customHeight="1" spans="1:8">
      <c r="A12" s="92" t="s">
        <v>66</v>
      </c>
      <c r="B12" s="9">
        <v>0</v>
      </c>
      <c r="C12" s="9">
        <v>39</v>
      </c>
      <c r="D12" s="9">
        <v>0</v>
      </c>
      <c r="E12" s="97">
        <f>SUM(E13,E19,E25)</f>
        <v>29</v>
      </c>
      <c r="F12" s="91">
        <f t="shared" si="0"/>
        <v>0</v>
      </c>
      <c r="G12" s="91">
        <f t="shared" si="1"/>
        <v>74.3589743589744</v>
      </c>
      <c r="H12" s="91">
        <f t="shared" si="2"/>
        <v>0</v>
      </c>
    </row>
    <row r="13" ht="20.25" customHeight="1" spans="1:8">
      <c r="A13" s="92" t="s">
        <v>1613</v>
      </c>
      <c r="B13" s="9">
        <v>0</v>
      </c>
      <c r="C13" s="9">
        <v>39</v>
      </c>
      <c r="D13" s="9">
        <v>0</v>
      </c>
      <c r="E13" s="97">
        <f>SUM(E14:E18)</f>
        <v>29</v>
      </c>
      <c r="F13" s="91">
        <f t="shared" si="0"/>
        <v>0</v>
      </c>
      <c r="G13" s="91">
        <f t="shared" si="1"/>
        <v>74.3589743589744</v>
      </c>
      <c r="H13" s="91">
        <f t="shared" si="2"/>
        <v>0</v>
      </c>
    </row>
    <row r="14" ht="20.25" customHeight="1" spans="1:8">
      <c r="A14" s="92" t="s">
        <v>1614</v>
      </c>
      <c r="B14" s="9">
        <v>0</v>
      </c>
      <c r="C14" s="9">
        <v>0</v>
      </c>
      <c r="D14" s="9">
        <v>0</v>
      </c>
      <c r="E14" s="97">
        <v>0</v>
      </c>
      <c r="F14" s="91">
        <f t="shared" si="0"/>
        <v>0</v>
      </c>
      <c r="G14" s="91">
        <f t="shared" si="1"/>
        <v>0</v>
      </c>
      <c r="H14" s="91">
        <f t="shared" si="2"/>
        <v>0</v>
      </c>
    </row>
    <row r="15" ht="20.25" customHeight="1" spans="1:8">
      <c r="A15" s="92" t="s">
        <v>1615</v>
      </c>
      <c r="B15" s="9">
        <v>0</v>
      </c>
      <c r="C15" s="9">
        <v>0</v>
      </c>
      <c r="D15" s="9">
        <v>0</v>
      </c>
      <c r="E15" s="97">
        <v>0</v>
      </c>
      <c r="F15" s="91">
        <f t="shared" si="0"/>
        <v>0</v>
      </c>
      <c r="G15" s="91">
        <f t="shared" si="1"/>
        <v>0</v>
      </c>
      <c r="H15" s="91">
        <f t="shared" si="2"/>
        <v>0</v>
      </c>
    </row>
    <row r="16" ht="20.25" customHeight="1" spans="1:8">
      <c r="A16" s="92" t="s">
        <v>1616</v>
      </c>
      <c r="B16" s="9">
        <v>0</v>
      </c>
      <c r="C16" s="9">
        <v>0</v>
      </c>
      <c r="D16" s="9">
        <v>0</v>
      </c>
      <c r="E16" s="97">
        <v>0</v>
      </c>
      <c r="F16" s="91">
        <f t="shared" si="0"/>
        <v>0</v>
      </c>
      <c r="G16" s="91">
        <f t="shared" si="1"/>
        <v>0</v>
      </c>
      <c r="H16" s="91">
        <f t="shared" si="2"/>
        <v>0</v>
      </c>
    </row>
    <row r="17" ht="20.25" customHeight="1" spans="1:8">
      <c r="A17" s="92" t="s">
        <v>1617</v>
      </c>
      <c r="B17" s="9">
        <v>0</v>
      </c>
      <c r="C17" s="9">
        <v>0</v>
      </c>
      <c r="D17" s="9">
        <v>0</v>
      </c>
      <c r="E17" s="97">
        <v>0</v>
      </c>
      <c r="F17" s="91">
        <f t="shared" si="0"/>
        <v>0</v>
      </c>
      <c r="G17" s="91">
        <f t="shared" si="1"/>
        <v>0</v>
      </c>
      <c r="H17" s="91">
        <f t="shared" si="2"/>
        <v>0</v>
      </c>
    </row>
    <row r="18" ht="20.25" customHeight="1" spans="1:8">
      <c r="A18" s="92" t="s">
        <v>1618</v>
      </c>
      <c r="B18" s="9">
        <v>0</v>
      </c>
      <c r="C18" s="9">
        <v>0</v>
      </c>
      <c r="D18" s="9">
        <v>0</v>
      </c>
      <c r="E18" s="97">
        <v>29</v>
      </c>
      <c r="F18" s="91">
        <f t="shared" si="0"/>
        <v>0</v>
      </c>
      <c r="G18" s="91">
        <f t="shared" si="1"/>
        <v>0</v>
      </c>
      <c r="H18" s="91">
        <f t="shared" si="2"/>
        <v>0</v>
      </c>
    </row>
    <row r="19" ht="20.25" customHeight="1" spans="1:8">
      <c r="A19" s="92" t="s">
        <v>1619</v>
      </c>
      <c r="B19" s="9">
        <v>0</v>
      </c>
      <c r="C19" s="9">
        <v>0</v>
      </c>
      <c r="D19" s="9">
        <v>0</v>
      </c>
      <c r="E19" s="97">
        <f>SUM(E20:E24)</f>
        <v>0</v>
      </c>
      <c r="F19" s="91">
        <f t="shared" si="0"/>
        <v>0</v>
      </c>
      <c r="G19" s="91">
        <f t="shared" si="1"/>
        <v>0</v>
      </c>
      <c r="H19" s="91">
        <f t="shared" si="2"/>
        <v>0</v>
      </c>
    </row>
    <row r="20" ht="20.25" customHeight="1" spans="1:8">
      <c r="A20" s="92" t="s">
        <v>1620</v>
      </c>
      <c r="B20" s="9">
        <v>0</v>
      </c>
      <c r="C20" s="9">
        <v>0</v>
      </c>
      <c r="D20" s="9">
        <v>0</v>
      </c>
      <c r="E20" s="97">
        <v>0</v>
      </c>
      <c r="F20" s="91">
        <f t="shared" si="0"/>
        <v>0</v>
      </c>
      <c r="G20" s="91">
        <f t="shared" si="1"/>
        <v>0</v>
      </c>
      <c r="H20" s="91">
        <f t="shared" si="2"/>
        <v>0</v>
      </c>
    </row>
    <row r="21" ht="20.25" customHeight="1" spans="1:8">
      <c r="A21" s="92" t="s">
        <v>1621</v>
      </c>
      <c r="B21" s="9">
        <v>0</v>
      </c>
      <c r="C21" s="9">
        <v>0</v>
      </c>
      <c r="D21" s="9">
        <v>0</v>
      </c>
      <c r="E21" s="97">
        <v>0</v>
      </c>
      <c r="F21" s="91">
        <f t="shared" si="0"/>
        <v>0</v>
      </c>
      <c r="G21" s="91">
        <f t="shared" si="1"/>
        <v>0</v>
      </c>
      <c r="H21" s="91">
        <f t="shared" si="2"/>
        <v>0</v>
      </c>
    </row>
    <row r="22" ht="20.25" customHeight="1" spans="1:8">
      <c r="A22" s="92" t="s">
        <v>1622</v>
      </c>
      <c r="B22" s="9">
        <v>0</v>
      </c>
      <c r="C22" s="9">
        <v>0</v>
      </c>
      <c r="D22" s="9">
        <v>0</v>
      </c>
      <c r="E22" s="97">
        <v>0</v>
      </c>
      <c r="F22" s="91">
        <f t="shared" si="0"/>
        <v>0</v>
      </c>
      <c r="G22" s="91">
        <f t="shared" si="1"/>
        <v>0</v>
      </c>
      <c r="H22" s="91">
        <f t="shared" si="2"/>
        <v>0</v>
      </c>
    </row>
    <row r="23" ht="20.25" customHeight="1" spans="1:8">
      <c r="A23" s="92" t="s">
        <v>1623</v>
      </c>
      <c r="B23" s="9">
        <v>0</v>
      </c>
      <c r="C23" s="9">
        <v>0</v>
      </c>
      <c r="D23" s="9">
        <v>0</v>
      </c>
      <c r="E23" s="97">
        <v>0</v>
      </c>
      <c r="F23" s="91">
        <f t="shared" si="0"/>
        <v>0</v>
      </c>
      <c r="G23" s="91">
        <f t="shared" si="1"/>
        <v>0</v>
      </c>
      <c r="H23" s="91">
        <f t="shared" si="2"/>
        <v>0</v>
      </c>
    </row>
    <row r="24" ht="20.25" customHeight="1" spans="1:8">
      <c r="A24" s="92" t="s">
        <v>1624</v>
      </c>
      <c r="B24" s="9">
        <v>0</v>
      </c>
      <c r="C24" s="9">
        <v>0</v>
      </c>
      <c r="D24" s="9">
        <v>0</v>
      </c>
      <c r="E24" s="97">
        <v>0</v>
      </c>
      <c r="F24" s="91">
        <f t="shared" si="0"/>
        <v>0</v>
      </c>
      <c r="G24" s="91">
        <f t="shared" si="1"/>
        <v>0</v>
      </c>
      <c r="H24" s="91">
        <f t="shared" si="2"/>
        <v>0</v>
      </c>
    </row>
    <row r="25" ht="20.25" customHeight="1" spans="1:8">
      <c r="A25" s="92" t="s">
        <v>1625</v>
      </c>
      <c r="B25" s="9">
        <v>0</v>
      </c>
      <c r="C25" s="9">
        <v>0</v>
      </c>
      <c r="D25" s="9">
        <v>0</v>
      </c>
      <c r="E25" s="97">
        <f>SUM(E26:E27)</f>
        <v>0</v>
      </c>
      <c r="F25" s="91">
        <f t="shared" si="0"/>
        <v>0</v>
      </c>
      <c r="G25" s="91">
        <f t="shared" si="1"/>
        <v>0</v>
      </c>
      <c r="H25" s="91">
        <f t="shared" si="2"/>
        <v>0</v>
      </c>
    </row>
    <row r="26" ht="20.25" customHeight="1" spans="1:8">
      <c r="A26" s="92" t="s">
        <v>1626</v>
      </c>
      <c r="B26" s="9">
        <v>0</v>
      </c>
      <c r="C26" s="9">
        <v>0</v>
      </c>
      <c r="D26" s="9">
        <v>0</v>
      </c>
      <c r="E26" s="97">
        <v>0</v>
      </c>
      <c r="F26" s="91">
        <f t="shared" si="0"/>
        <v>0</v>
      </c>
      <c r="G26" s="91">
        <f t="shared" si="1"/>
        <v>0</v>
      </c>
      <c r="H26" s="91">
        <f t="shared" si="2"/>
        <v>0</v>
      </c>
    </row>
    <row r="27" ht="20.25" customHeight="1" spans="1:8">
      <c r="A27" s="92" t="s">
        <v>1627</v>
      </c>
      <c r="B27" s="9">
        <v>0</v>
      </c>
      <c r="C27" s="9">
        <v>0</v>
      </c>
      <c r="D27" s="9">
        <v>0</v>
      </c>
      <c r="E27" s="97">
        <v>0</v>
      </c>
      <c r="F27" s="91">
        <f t="shared" si="0"/>
        <v>0</v>
      </c>
      <c r="G27" s="91">
        <f t="shared" si="1"/>
        <v>0</v>
      </c>
      <c r="H27" s="91">
        <f t="shared" si="2"/>
        <v>0</v>
      </c>
    </row>
    <row r="28" ht="20.25" customHeight="1" spans="1:8">
      <c r="A28" s="92" t="s">
        <v>67</v>
      </c>
      <c r="B28" s="9">
        <v>2459</v>
      </c>
      <c r="C28" s="9">
        <v>722</v>
      </c>
      <c r="D28" s="9">
        <v>508</v>
      </c>
      <c r="E28" s="97">
        <f>SUM(E29,E33,E37)</f>
        <v>501</v>
      </c>
      <c r="F28" s="91">
        <f t="shared" si="0"/>
        <v>20.3741358275722</v>
      </c>
      <c r="G28" s="91">
        <f t="shared" si="1"/>
        <v>69.3905817174515</v>
      </c>
      <c r="H28" s="91">
        <f t="shared" si="2"/>
        <v>98.6220472440945</v>
      </c>
    </row>
    <row r="29" ht="20.25" customHeight="1" spans="1:8">
      <c r="A29" s="92" t="s">
        <v>1628</v>
      </c>
      <c r="B29" s="9">
        <v>2322</v>
      </c>
      <c r="C29" s="9">
        <v>722</v>
      </c>
      <c r="D29" s="9">
        <v>508</v>
      </c>
      <c r="E29" s="97">
        <f>SUM(E30:E32)</f>
        <v>501</v>
      </c>
      <c r="F29" s="91">
        <f t="shared" si="0"/>
        <v>21.5762273901809</v>
      </c>
      <c r="G29" s="91">
        <f t="shared" si="1"/>
        <v>69.3905817174515</v>
      </c>
      <c r="H29" s="91">
        <f t="shared" si="2"/>
        <v>98.6220472440945</v>
      </c>
    </row>
    <row r="30" ht="20.25" customHeight="1" spans="1:8">
      <c r="A30" s="92" t="s">
        <v>1629</v>
      </c>
      <c r="B30" s="9">
        <v>0</v>
      </c>
      <c r="C30" s="9">
        <v>0</v>
      </c>
      <c r="D30" s="9">
        <v>508</v>
      </c>
      <c r="E30" s="97">
        <v>501</v>
      </c>
      <c r="F30" s="91">
        <f t="shared" si="0"/>
        <v>0</v>
      </c>
      <c r="G30" s="91">
        <f t="shared" si="1"/>
        <v>0</v>
      </c>
      <c r="H30" s="91">
        <f t="shared" si="2"/>
        <v>98.6220472440945</v>
      </c>
    </row>
    <row r="31" ht="20.25" customHeight="1" spans="1:8">
      <c r="A31" s="92" t="s">
        <v>1630</v>
      </c>
      <c r="B31" s="9">
        <v>0</v>
      </c>
      <c r="C31" s="9">
        <v>0</v>
      </c>
      <c r="D31" s="9">
        <v>0</v>
      </c>
      <c r="E31" s="97">
        <v>0</v>
      </c>
      <c r="F31" s="91">
        <f t="shared" si="0"/>
        <v>0</v>
      </c>
      <c r="G31" s="91">
        <f t="shared" si="1"/>
        <v>0</v>
      </c>
      <c r="H31" s="91">
        <f t="shared" si="2"/>
        <v>0</v>
      </c>
    </row>
    <row r="32" ht="20.25" customHeight="1" spans="1:8">
      <c r="A32" s="92" t="s">
        <v>1631</v>
      </c>
      <c r="B32" s="9">
        <v>0</v>
      </c>
      <c r="C32" s="9">
        <v>0</v>
      </c>
      <c r="D32" s="9">
        <v>0</v>
      </c>
      <c r="E32" s="97">
        <v>0</v>
      </c>
      <c r="F32" s="91">
        <f t="shared" si="0"/>
        <v>0</v>
      </c>
      <c r="G32" s="91">
        <f t="shared" si="1"/>
        <v>0</v>
      </c>
      <c r="H32" s="91">
        <f t="shared" si="2"/>
        <v>0</v>
      </c>
    </row>
    <row r="33" ht="20.25" customHeight="1" spans="1:8">
      <c r="A33" s="92" t="s">
        <v>1632</v>
      </c>
      <c r="B33" s="9">
        <v>137</v>
      </c>
      <c r="C33" s="9">
        <v>0</v>
      </c>
      <c r="D33" s="9">
        <v>0</v>
      </c>
      <c r="E33" s="97">
        <f>SUM(E34:E36)</f>
        <v>0</v>
      </c>
      <c r="F33" s="91">
        <f t="shared" si="0"/>
        <v>0</v>
      </c>
      <c r="G33" s="91">
        <f t="shared" si="1"/>
        <v>0</v>
      </c>
      <c r="H33" s="91">
        <f t="shared" si="2"/>
        <v>0</v>
      </c>
    </row>
    <row r="34" ht="20.25" customHeight="1" spans="1:8">
      <c r="A34" s="92" t="s">
        <v>1633</v>
      </c>
      <c r="B34" s="9">
        <v>0</v>
      </c>
      <c r="C34" s="9">
        <v>0</v>
      </c>
      <c r="D34" s="9">
        <v>0</v>
      </c>
      <c r="E34" s="97">
        <v>0</v>
      </c>
      <c r="F34" s="91">
        <f t="shared" si="0"/>
        <v>0</v>
      </c>
      <c r="G34" s="91">
        <f t="shared" si="1"/>
        <v>0</v>
      </c>
      <c r="H34" s="91">
        <f t="shared" si="2"/>
        <v>0</v>
      </c>
    </row>
    <row r="35" ht="20.25" customHeight="1" spans="1:8">
      <c r="A35" s="92" t="s">
        <v>1634</v>
      </c>
      <c r="B35" s="9">
        <v>0</v>
      </c>
      <c r="C35" s="9">
        <v>0</v>
      </c>
      <c r="D35" s="9">
        <v>0</v>
      </c>
      <c r="E35" s="97">
        <v>0</v>
      </c>
      <c r="F35" s="91">
        <f t="shared" si="0"/>
        <v>0</v>
      </c>
      <c r="G35" s="91">
        <f t="shared" si="1"/>
        <v>0</v>
      </c>
      <c r="H35" s="91">
        <f t="shared" si="2"/>
        <v>0</v>
      </c>
    </row>
    <row r="36" ht="20.25" customHeight="1" spans="1:8">
      <c r="A36" s="92" t="s">
        <v>1635</v>
      </c>
      <c r="B36" s="9">
        <v>0</v>
      </c>
      <c r="C36" s="9">
        <v>0</v>
      </c>
      <c r="D36" s="9">
        <v>0</v>
      </c>
      <c r="E36" s="97">
        <v>0</v>
      </c>
      <c r="F36" s="91">
        <f t="shared" si="0"/>
        <v>0</v>
      </c>
      <c r="G36" s="91">
        <f t="shared" si="1"/>
        <v>0</v>
      </c>
      <c r="H36" s="91">
        <f t="shared" si="2"/>
        <v>0</v>
      </c>
    </row>
    <row r="37" ht="20.25" customHeight="1" spans="1:8">
      <c r="A37" s="92" t="s">
        <v>1636</v>
      </c>
      <c r="B37" s="9">
        <v>0</v>
      </c>
      <c r="C37" s="9">
        <v>0</v>
      </c>
      <c r="D37" s="9">
        <v>0</v>
      </c>
      <c r="E37" s="97">
        <f>SUM(E38:E39)</f>
        <v>0</v>
      </c>
      <c r="F37" s="91">
        <f t="shared" si="0"/>
        <v>0</v>
      </c>
      <c r="G37" s="91">
        <f t="shared" si="1"/>
        <v>0</v>
      </c>
      <c r="H37" s="91">
        <f t="shared" si="2"/>
        <v>0</v>
      </c>
    </row>
    <row r="38" ht="20.25" customHeight="1" spans="1:8">
      <c r="A38" s="92" t="s">
        <v>1637</v>
      </c>
      <c r="B38" s="9">
        <v>0</v>
      </c>
      <c r="C38" s="9">
        <v>0</v>
      </c>
      <c r="D38" s="9">
        <v>0</v>
      </c>
      <c r="E38" s="97">
        <v>0</v>
      </c>
      <c r="F38" s="91">
        <f t="shared" si="0"/>
        <v>0</v>
      </c>
      <c r="G38" s="91">
        <f t="shared" si="1"/>
        <v>0</v>
      </c>
      <c r="H38" s="91">
        <f t="shared" si="2"/>
        <v>0</v>
      </c>
    </row>
    <row r="39" ht="20.25" customHeight="1" spans="1:8">
      <c r="A39" s="92" t="s">
        <v>1638</v>
      </c>
      <c r="B39" s="9">
        <v>0</v>
      </c>
      <c r="C39" s="9">
        <v>0</v>
      </c>
      <c r="D39" s="9">
        <v>0</v>
      </c>
      <c r="E39" s="97">
        <v>0</v>
      </c>
      <c r="F39" s="91">
        <f t="shared" si="0"/>
        <v>0</v>
      </c>
      <c r="G39" s="91">
        <f t="shared" si="1"/>
        <v>0</v>
      </c>
      <c r="H39" s="91">
        <f t="shared" si="2"/>
        <v>0</v>
      </c>
    </row>
    <row r="40" ht="20.25" customHeight="1" spans="1:8">
      <c r="A40" s="92" t="s">
        <v>69</v>
      </c>
      <c r="B40" s="9">
        <v>0</v>
      </c>
      <c r="C40" s="9">
        <v>0</v>
      </c>
      <c r="D40" s="9">
        <v>0</v>
      </c>
      <c r="E40" s="97">
        <f>SUM(E41,E46)</f>
        <v>0</v>
      </c>
      <c r="F40" s="91">
        <f t="shared" si="0"/>
        <v>0</v>
      </c>
      <c r="G40" s="91">
        <f t="shared" si="1"/>
        <v>0</v>
      </c>
      <c r="H40" s="91">
        <f t="shared" si="2"/>
        <v>0</v>
      </c>
    </row>
    <row r="41" ht="20.25" customHeight="1" spans="1:8">
      <c r="A41" s="92" t="s">
        <v>1639</v>
      </c>
      <c r="B41" s="9">
        <v>0</v>
      </c>
      <c r="C41" s="9">
        <v>0</v>
      </c>
      <c r="D41" s="9">
        <v>0</v>
      </c>
      <c r="E41" s="97">
        <f>SUM(E42:E45)</f>
        <v>0</v>
      </c>
      <c r="F41" s="91">
        <f t="shared" si="0"/>
        <v>0</v>
      </c>
      <c r="G41" s="91">
        <f t="shared" si="1"/>
        <v>0</v>
      </c>
      <c r="H41" s="91">
        <f t="shared" si="2"/>
        <v>0</v>
      </c>
    </row>
    <row r="42" ht="20.25" customHeight="1" spans="1:8">
      <c r="A42" s="92" t="s">
        <v>1640</v>
      </c>
      <c r="B42" s="9">
        <v>0</v>
      </c>
      <c r="C42" s="9">
        <v>0</v>
      </c>
      <c r="D42" s="9">
        <v>0</v>
      </c>
      <c r="E42" s="97">
        <v>0</v>
      </c>
      <c r="F42" s="91">
        <f t="shared" si="0"/>
        <v>0</v>
      </c>
      <c r="G42" s="91">
        <f t="shared" si="1"/>
        <v>0</v>
      </c>
      <c r="H42" s="91">
        <f t="shared" si="2"/>
        <v>0</v>
      </c>
    </row>
    <row r="43" ht="20.25" customHeight="1" spans="1:8">
      <c r="A43" s="92" t="s">
        <v>1641</v>
      </c>
      <c r="B43" s="9">
        <v>0</v>
      </c>
      <c r="C43" s="9">
        <v>0</v>
      </c>
      <c r="D43" s="9">
        <v>0</v>
      </c>
      <c r="E43" s="97">
        <v>0</v>
      </c>
      <c r="F43" s="91">
        <f t="shared" si="0"/>
        <v>0</v>
      </c>
      <c r="G43" s="91">
        <f t="shared" si="1"/>
        <v>0</v>
      </c>
      <c r="H43" s="91">
        <f t="shared" si="2"/>
        <v>0</v>
      </c>
    </row>
    <row r="44" ht="20.25" customHeight="1" spans="1:8">
      <c r="A44" s="92" t="s">
        <v>1642</v>
      </c>
      <c r="B44" s="9">
        <v>0</v>
      </c>
      <c r="C44" s="9">
        <v>0</v>
      </c>
      <c r="D44" s="9">
        <v>0</v>
      </c>
      <c r="E44" s="97">
        <v>0</v>
      </c>
      <c r="F44" s="91">
        <f t="shared" si="0"/>
        <v>0</v>
      </c>
      <c r="G44" s="91">
        <f t="shared" si="1"/>
        <v>0</v>
      </c>
      <c r="H44" s="91">
        <f t="shared" si="2"/>
        <v>0</v>
      </c>
    </row>
    <row r="45" ht="20.25" customHeight="1" spans="1:8">
      <c r="A45" s="92" t="s">
        <v>1643</v>
      </c>
      <c r="B45" s="9">
        <v>0</v>
      </c>
      <c r="C45" s="9">
        <v>0</v>
      </c>
      <c r="D45" s="9">
        <v>0</v>
      </c>
      <c r="E45" s="97">
        <v>0</v>
      </c>
      <c r="F45" s="91">
        <f t="shared" si="0"/>
        <v>0</v>
      </c>
      <c r="G45" s="91">
        <f t="shared" si="1"/>
        <v>0</v>
      </c>
      <c r="H45" s="91">
        <f t="shared" si="2"/>
        <v>0</v>
      </c>
    </row>
    <row r="46" ht="20.25" customHeight="1" spans="1:8">
      <c r="A46" s="92" t="s">
        <v>1644</v>
      </c>
      <c r="B46" s="9">
        <v>0</v>
      </c>
      <c r="C46" s="9">
        <v>0</v>
      </c>
      <c r="D46" s="9">
        <v>0</v>
      </c>
      <c r="E46" s="97">
        <f>SUM(E47:E50)</f>
        <v>0</v>
      </c>
      <c r="F46" s="91">
        <f t="shared" si="0"/>
        <v>0</v>
      </c>
      <c r="G46" s="91">
        <f t="shared" si="1"/>
        <v>0</v>
      </c>
      <c r="H46" s="91">
        <f t="shared" si="2"/>
        <v>0</v>
      </c>
    </row>
    <row r="47" ht="20.25" customHeight="1" spans="1:8">
      <c r="A47" s="92" t="s">
        <v>1645</v>
      </c>
      <c r="B47" s="9">
        <v>0</v>
      </c>
      <c r="C47" s="9">
        <v>0</v>
      </c>
      <c r="D47" s="9">
        <v>0</v>
      </c>
      <c r="E47" s="97">
        <v>0</v>
      </c>
      <c r="F47" s="91">
        <f t="shared" si="0"/>
        <v>0</v>
      </c>
      <c r="G47" s="91">
        <f t="shared" si="1"/>
        <v>0</v>
      </c>
      <c r="H47" s="91">
        <f t="shared" si="2"/>
        <v>0</v>
      </c>
    </row>
    <row r="48" ht="20.25" customHeight="1" spans="1:8">
      <c r="A48" s="92" t="s">
        <v>1646</v>
      </c>
      <c r="B48" s="9">
        <v>0</v>
      </c>
      <c r="C48" s="9">
        <v>0</v>
      </c>
      <c r="D48" s="9">
        <v>0</v>
      </c>
      <c r="E48" s="97">
        <v>0</v>
      </c>
      <c r="F48" s="91">
        <f t="shared" si="0"/>
        <v>0</v>
      </c>
      <c r="G48" s="91">
        <f t="shared" si="1"/>
        <v>0</v>
      </c>
      <c r="H48" s="91">
        <f t="shared" si="2"/>
        <v>0</v>
      </c>
    </row>
    <row r="49" ht="20.25" customHeight="1" spans="1:8">
      <c r="A49" s="92" t="s">
        <v>1647</v>
      </c>
      <c r="B49" s="9">
        <v>0</v>
      </c>
      <c r="C49" s="9">
        <v>0</v>
      </c>
      <c r="D49" s="9">
        <v>0</v>
      </c>
      <c r="E49" s="97">
        <v>0</v>
      </c>
      <c r="F49" s="91">
        <f t="shared" si="0"/>
        <v>0</v>
      </c>
      <c r="G49" s="91">
        <f t="shared" si="1"/>
        <v>0</v>
      </c>
      <c r="H49" s="91">
        <f t="shared" si="2"/>
        <v>0</v>
      </c>
    </row>
    <row r="50" ht="20.25" customHeight="1" spans="1:8">
      <c r="A50" s="92" t="s">
        <v>1648</v>
      </c>
      <c r="B50" s="9">
        <v>0</v>
      </c>
      <c r="C50" s="9">
        <v>0</v>
      </c>
      <c r="D50" s="9">
        <v>0</v>
      </c>
      <c r="E50" s="97">
        <v>0</v>
      </c>
      <c r="F50" s="91">
        <f t="shared" si="0"/>
        <v>0</v>
      </c>
      <c r="G50" s="91">
        <f t="shared" si="1"/>
        <v>0</v>
      </c>
      <c r="H50" s="91">
        <f t="shared" si="2"/>
        <v>0</v>
      </c>
    </row>
    <row r="51" ht="20.25" customHeight="1" spans="1:8">
      <c r="A51" s="92" t="s">
        <v>70</v>
      </c>
      <c r="B51" s="9">
        <v>440701</v>
      </c>
      <c r="C51" s="9">
        <v>441471</v>
      </c>
      <c r="D51" s="9">
        <v>39883</v>
      </c>
      <c r="E51" s="97">
        <f>SUM(E52,E68,E72:E73,E79,E83,E87,E91,E97,E100)</f>
        <v>111784</v>
      </c>
      <c r="F51" s="91">
        <f t="shared" si="0"/>
        <v>25.3650434194613</v>
      </c>
      <c r="G51" s="91">
        <f t="shared" si="1"/>
        <v>25.3208024989184</v>
      </c>
      <c r="H51" s="91">
        <f t="shared" si="2"/>
        <v>280.279818469022</v>
      </c>
    </row>
    <row r="52" ht="20.25" customHeight="1" spans="1:8">
      <c r="A52" s="92" t="s">
        <v>1649</v>
      </c>
      <c r="B52" s="9">
        <v>440601</v>
      </c>
      <c r="C52" s="9">
        <v>122898</v>
      </c>
      <c r="D52" s="9">
        <v>39683</v>
      </c>
      <c r="E52" s="97">
        <f>SUM(E53:E67)</f>
        <v>111684</v>
      </c>
      <c r="F52" s="91">
        <f t="shared" si="0"/>
        <v>25.3481040669449</v>
      </c>
      <c r="G52" s="91">
        <f t="shared" si="1"/>
        <v>90.8753600546795</v>
      </c>
      <c r="H52" s="91">
        <f t="shared" si="2"/>
        <v>281.440415291183</v>
      </c>
    </row>
    <row r="53" ht="20.25" customHeight="1" spans="1:8">
      <c r="A53" s="92" t="s">
        <v>1650</v>
      </c>
      <c r="B53" s="9">
        <v>0</v>
      </c>
      <c r="C53" s="9">
        <v>0</v>
      </c>
      <c r="D53" s="9">
        <v>34107</v>
      </c>
      <c r="E53" s="97">
        <v>77317</v>
      </c>
      <c r="F53" s="91">
        <f t="shared" si="0"/>
        <v>0</v>
      </c>
      <c r="G53" s="91">
        <f t="shared" si="1"/>
        <v>0</v>
      </c>
      <c r="H53" s="91">
        <f t="shared" si="2"/>
        <v>226.689535872402</v>
      </c>
    </row>
    <row r="54" ht="20.25" customHeight="1" spans="1:8">
      <c r="A54" s="92" t="s">
        <v>1651</v>
      </c>
      <c r="B54" s="9">
        <v>0</v>
      </c>
      <c r="C54" s="9">
        <v>0</v>
      </c>
      <c r="D54" s="9">
        <v>40</v>
      </c>
      <c r="E54" s="97">
        <v>208</v>
      </c>
      <c r="F54" s="91">
        <f t="shared" si="0"/>
        <v>0</v>
      </c>
      <c r="G54" s="91">
        <f t="shared" si="1"/>
        <v>0</v>
      </c>
      <c r="H54" s="91">
        <f t="shared" si="2"/>
        <v>520</v>
      </c>
    </row>
    <row r="55" ht="20.25" customHeight="1" spans="1:8">
      <c r="A55" s="92" t="s">
        <v>1652</v>
      </c>
      <c r="B55" s="9">
        <v>0</v>
      </c>
      <c r="C55" s="9">
        <v>0</v>
      </c>
      <c r="D55" s="9">
        <v>685</v>
      </c>
      <c r="E55" s="97">
        <v>0</v>
      </c>
      <c r="F55" s="91">
        <f t="shared" si="0"/>
        <v>0</v>
      </c>
      <c r="G55" s="91">
        <f t="shared" si="1"/>
        <v>0</v>
      </c>
      <c r="H55" s="91">
        <f t="shared" si="2"/>
        <v>0</v>
      </c>
    </row>
    <row r="56" ht="20.25" customHeight="1" spans="1:8">
      <c r="A56" s="92" t="s">
        <v>1653</v>
      </c>
      <c r="B56" s="9">
        <v>0</v>
      </c>
      <c r="C56" s="9">
        <v>0</v>
      </c>
      <c r="D56" s="9">
        <v>0</v>
      </c>
      <c r="E56" s="97">
        <v>5900</v>
      </c>
      <c r="F56" s="91">
        <f t="shared" si="0"/>
        <v>0</v>
      </c>
      <c r="G56" s="91">
        <f t="shared" si="1"/>
        <v>0</v>
      </c>
      <c r="H56" s="91">
        <f t="shared" si="2"/>
        <v>0</v>
      </c>
    </row>
    <row r="57" ht="20.25" customHeight="1" spans="1:8">
      <c r="A57" s="92" t="s">
        <v>1654</v>
      </c>
      <c r="B57" s="9">
        <v>0</v>
      </c>
      <c r="C57" s="9">
        <v>0</v>
      </c>
      <c r="D57" s="9">
        <v>0</v>
      </c>
      <c r="E57" s="97">
        <v>0</v>
      </c>
      <c r="F57" s="91">
        <f t="shared" si="0"/>
        <v>0</v>
      </c>
      <c r="G57" s="91">
        <f t="shared" si="1"/>
        <v>0</v>
      </c>
      <c r="H57" s="91">
        <f t="shared" si="2"/>
        <v>0</v>
      </c>
    </row>
    <row r="58" ht="20.25" customHeight="1" spans="1:8">
      <c r="A58" s="92" t="s">
        <v>1655</v>
      </c>
      <c r="B58" s="9">
        <v>0</v>
      </c>
      <c r="C58" s="9">
        <v>0</v>
      </c>
      <c r="D58" s="9">
        <v>0</v>
      </c>
      <c r="E58" s="97">
        <v>0</v>
      </c>
      <c r="F58" s="91">
        <f t="shared" si="0"/>
        <v>0</v>
      </c>
      <c r="G58" s="91">
        <f t="shared" si="1"/>
        <v>0</v>
      </c>
      <c r="H58" s="91">
        <f t="shared" si="2"/>
        <v>0</v>
      </c>
    </row>
    <row r="59" ht="20.25" customHeight="1" spans="1:8">
      <c r="A59" s="92" t="s">
        <v>1656</v>
      </c>
      <c r="B59" s="9">
        <v>0</v>
      </c>
      <c r="C59" s="9">
        <v>0</v>
      </c>
      <c r="D59" s="9">
        <v>0</v>
      </c>
      <c r="E59" s="97">
        <v>0</v>
      </c>
      <c r="F59" s="91">
        <f t="shared" si="0"/>
        <v>0</v>
      </c>
      <c r="G59" s="91">
        <f t="shared" si="1"/>
        <v>0</v>
      </c>
      <c r="H59" s="91">
        <f t="shared" si="2"/>
        <v>0</v>
      </c>
    </row>
    <row r="60" ht="20.25" customHeight="1" spans="1:8">
      <c r="A60" s="92" t="s">
        <v>1657</v>
      </c>
      <c r="B60" s="9">
        <v>0</v>
      </c>
      <c r="C60" s="9">
        <v>0</v>
      </c>
      <c r="D60" s="9">
        <v>0</v>
      </c>
      <c r="E60" s="97">
        <v>0</v>
      </c>
      <c r="F60" s="91">
        <f t="shared" si="0"/>
        <v>0</v>
      </c>
      <c r="G60" s="91">
        <f t="shared" si="1"/>
        <v>0</v>
      </c>
      <c r="H60" s="91">
        <f t="shared" si="2"/>
        <v>0</v>
      </c>
    </row>
    <row r="61" ht="20.25" customHeight="1" spans="1:8">
      <c r="A61" s="92" t="s">
        <v>1658</v>
      </c>
      <c r="B61" s="9">
        <v>0</v>
      </c>
      <c r="C61" s="9">
        <v>0</v>
      </c>
      <c r="D61" s="9">
        <v>0</v>
      </c>
      <c r="E61" s="97">
        <v>0</v>
      </c>
      <c r="F61" s="91">
        <f t="shared" si="0"/>
        <v>0</v>
      </c>
      <c r="G61" s="91">
        <f t="shared" si="1"/>
        <v>0</v>
      </c>
      <c r="H61" s="91">
        <f t="shared" si="2"/>
        <v>0</v>
      </c>
    </row>
    <row r="62" ht="20.25" customHeight="1" spans="1:8">
      <c r="A62" s="92" t="s">
        <v>1659</v>
      </c>
      <c r="B62" s="9">
        <v>0</v>
      </c>
      <c r="C62" s="9">
        <v>0</v>
      </c>
      <c r="D62" s="9">
        <v>0</v>
      </c>
      <c r="E62" s="97">
        <v>0</v>
      </c>
      <c r="F62" s="91">
        <f t="shared" si="0"/>
        <v>0</v>
      </c>
      <c r="G62" s="91">
        <f t="shared" si="1"/>
        <v>0</v>
      </c>
      <c r="H62" s="91">
        <f t="shared" si="2"/>
        <v>0</v>
      </c>
    </row>
    <row r="63" ht="20.25" customHeight="1" spans="1:8">
      <c r="A63" s="92" t="s">
        <v>1660</v>
      </c>
      <c r="B63" s="9">
        <v>0</v>
      </c>
      <c r="C63" s="9">
        <v>0</v>
      </c>
      <c r="D63" s="9">
        <v>0</v>
      </c>
      <c r="E63" s="97">
        <v>0</v>
      </c>
      <c r="F63" s="91">
        <f t="shared" si="0"/>
        <v>0</v>
      </c>
      <c r="G63" s="91">
        <f t="shared" si="1"/>
        <v>0</v>
      </c>
      <c r="H63" s="91">
        <f t="shared" si="2"/>
        <v>0</v>
      </c>
    </row>
    <row r="64" ht="20.25" customHeight="1" spans="1:8">
      <c r="A64" s="92" t="s">
        <v>1661</v>
      </c>
      <c r="B64" s="9">
        <v>0</v>
      </c>
      <c r="C64" s="9">
        <v>0</v>
      </c>
      <c r="D64" s="9">
        <v>0</v>
      </c>
      <c r="E64" s="97">
        <v>1710</v>
      </c>
      <c r="F64" s="91">
        <f t="shared" si="0"/>
        <v>0</v>
      </c>
      <c r="G64" s="91">
        <f t="shared" si="1"/>
        <v>0</v>
      </c>
      <c r="H64" s="91">
        <f t="shared" si="2"/>
        <v>0</v>
      </c>
    </row>
    <row r="65" ht="20.25" customHeight="1" spans="1:8">
      <c r="A65" s="92" t="s">
        <v>1662</v>
      </c>
      <c r="B65" s="9">
        <v>0</v>
      </c>
      <c r="C65" s="9">
        <v>0</v>
      </c>
      <c r="D65" s="9">
        <v>0</v>
      </c>
      <c r="E65" s="97">
        <v>0</v>
      </c>
      <c r="F65" s="91">
        <f t="shared" si="0"/>
        <v>0</v>
      </c>
      <c r="G65" s="91">
        <f t="shared" si="1"/>
        <v>0</v>
      </c>
      <c r="H65" s="91">
        <f t="shared" si="2"/>
        <v>0</v>
      </c>
    </row>
    <row r="66" ht="20.25" customHeight="1" spans="1:8">
      <c r="A66" s="92" t="s">
        <v>1663</v>
      </c>
      <c r="B66" s="9">
        <v>0</v>
      </c>
      <c r="C66" s="9">
        <v>0</v>
      </c>
      <c r="D66" s="9">
        <v>0</v>
      </c>
      <c r="E66" s="97">
        <v>2177</v>
      </c>
      <c r="F66" s="91">
        <f t="shared" si="0"/>
        <v>0</v>
      </c>
      <c r="G66" s="91">
        <f t="shared" si="1"/>
        <v>0</v>
      </c>
      <c r="H66" s="91">
        <f t="shared" si="2"/>
        <v>0</v>
      </c>
    </row>
    <row r="67" ht="20.25" customHeight="1" spans="1:8">
      <c r="A67" s="92" t="s">
        <v>1664</v>
      </c>
      <c r="B67" s="9">
        <v>0</v>
      </c>
      <c r="C67" s="9">
        <v>0</v>
      </c>
      <c r="D67" s="9">
        <v>4851</v>
      </c>
      <c r="E67" s="97">
        <v>24372</v>
      </c>
      <c r="F67" s="91">
        <f t="shared" si="0"/>
        <v>0</v>
      </c>
      <c r="G67" s="91">
        <f t="shared" si="1"/>
        <v>0</v>
      </c>
      <c r="H67" s="91">
        <f t="shared" si="2"/>
        <v>502.411873840445</v>
      </c>
    </row>
    <row r="68" ht="20.25" customHeight="1" spans="1:8">
      <c r="A68" s="92" t="s">
        <v>1665</v>
      </c>
      <c r="B68" s="9">
        <v>0</v>
      </c>
      <c r="C68" s="9">
        <v>0</v>
      </c>
      <c r="D68" s="9">
        <v>0</v>
      </c>
      <c r="E68" s="97">
        <f>SUM(E69:E71)</f>
        <v>0</v>
      </c>
      <c r="F68" s="91">
        <f t="shared" ref="F68:F131" si="3">IF(B68&lt;&gt;0,(E68/B68)*100,0)</f>
        <v>0</v>
      </c>
      <c r="G68" s="91">
        <f t="shared" ref="G68:G131" si="4">IF(C68&lt;&gt;0,(E68/C68)*100,0)</f>
        <v>0</v>
      </c>
      <c r="H68" s="91">
        <f t="shared" ref="H68:H131" si="5">IF(D68&lt;&gt;0,(E68/D68)*100,0)</f>
        <v>0</v>
      </c>
    </row>
    <row r="69" ht="20.25" customHeight="1" spans="1:8">
      <c r="A69" s="92" t="s">
        <v>1666</v>
      </c>
      <c r="B69" s="9">
        <v>0</v>
      </c>
      <c r="C69" s="9">
        <v>0</v>
      </c>
      <c r="D69" s="9">
        <v>0</v>
      </c>
      <c r="E69" s="97">
        <v>0</v>
      </c>
      <c r="F69" s="91">
        <f t="shared" si="3"/>
        <v>0</v>
      </c>
      <c r="G69" s="91">
        <f t="shared" si="4"/>
        <v>0</v>
      </c>
      <c r="H69" s="91">
        <f t="shared" si="5"/>
        <v>0</v>
      </c>
    </row>
    <row r="70" ht="20.25" customHeight="1" spans="1:8">
      <c r="A70" s="92" t="s">
        <v>1667</v>
      </c>
      <c r="B70" s="9">
        <v>0</v>
      </c>
      <c r="C70" s="9">
        <v>0</v>
      </c>
      <c r="D70" s="9">
        <v>0</v>
      </c>
      <c r="E70" s="97">
        <v>0</v>
      </c>
      <c r="F70" s="91">
        <f t="shared" si="3"/>
        <v>0</v>
      </c>
      <c r="G70" s="91">
        <f t="shared" si="4"/>
        <v>0</v>
      </c>
      <c r="H70" s="91">
        <f t="shared" si="5"/>
        <v>0</v>
      </c>
    </row>
    <row r="71" ht="20.25" customHeight="1" spans="1:8">
      <c r="A71" s="92" t="s">
        <v>1668</v>
      </c>
      <c r="B71" s="9">
        <v>0</v>
      </c>
      <c r="C71" s="9">
        <v>0</v>
      </c>
      <c r="D71" s="9">
        <v>0</v>
      </c>
      <c r="E71" s="97">
        <v>0</v>
      </c>
      <c r="F71" s="91">
        <f t="shared" si="3"/>
        <v>0</v>
      </c>
      <c r="G71" s="91">
        <f t="shared" si="4"/>
        <v>0</v>
      </c>
      <c r="H71" s="91">
        <f t="shared" si="5"/>
        <v>0</v>
      </c>
    </row>
    <row r="72" ht="20.25" customHeight="1" spans="1:8">
      <c r="A72" s="92" t="s">
        <v>1669</v>
      </c>
      <c r="B72" s="9">
        <v>0</v>
      </c>
      <c r="C72" s="9">
        <v>0</v>
      </c>
      <c r="D72" s="9">
        <v>0</v>
      </c>
      <c r="E72" s="97">
        <v>0</v>
      </c>
      <c r="F72" s="91">
        <f t="shared" si="3"/>
        <v>0</v>
      </c>
      <c r="G72" s="91">
        <f t="shared" si="4"/>
        <v>0</v>
      </c>
      <c r="H72" s="91">
        <f t="shared" si="5"/>
        <v>0</v>
      </c>
    </row>
    <row r="73" ht="20.25" customHeight="1" spans="1:8">
      <c r="A73" s="92" t="s">
        <v>1670</v>
      </c>
      <c r="B73" s="9">
        <v>100</v>
      </c>
      <c r="C73" s="9">
        <v>100</v>
      </c>
      <c r="D73" s="9">
        <v>200</v>
      </c>
      <c r="E73" s="97">
        <f>SUM(E74:E78)</f>
        <v>100</v>
      </c>
      <c r="F73" s="91">
        <f t="shared" si="3"/>
        <v>100</v>
      </c>
      <c r="G73" s="91">
        <f t="shared" si="4"/>
        <v>100</v>
      </c>
      <c r="H73" s="91">
        <f t="shared" si="5"/>
        <v>50</v>
      </c>
    </row>
    <row r="74" ht="20.25" customHeight="1" spans="1:8">
      <c r="A74" s="92" t="s">
        <v>1671</v>
      </c>
      <c r="B74" s="9">
        <v>0</v>
      </c>
      <c r="C74" s="9">
        <v>0</v>
      </c>
      <c r="D74" s="9">
        <v>200</v>
      </c>
      <c r="E74" s="97">
        <v>100</v>
      </c>
      <c r="F74" s="91">
        <f t="shared" si="3"/>
        <v>0</v>
      </c>
      <c r="G74" s="91">
        <f t="shared" si="4"/>
        <v>0</v>
      </c>
      <c r="H74" s="91">
        <f t="shared" si="5"/>
        <v>50</v>
      </c>
    </row>
    <row r="75" ht="20.25" customHeight="1" spans="1:8">
      <c r="A75" s="92" t="s">
        <v>1672</v>
      </c>
      <c r="B75" s="9">
        <v>0</v>
      </c>
      <c r="C75" s="9">
        <v>0</v>
      </c>
      <c r="D75" s="9">
        <v>0</v>
      </c>
      <c r="E75" s="97">
        <v>0</v>
      </c>
      <c r="F75" s="91">
        <f t="shared" si="3"/>
        <v>0</v>
      </c>
      <c r="G75" s="91">
        <f t="shared" si="4"/>
        <v>0</v>
      </c>
      <c r="H75" s="91">
        <f t="shared" si="5"/>
        <v>0</v>
      </c>
    </row>
    <row r="76" ht="20.25" customHeight="1" spans="1:8">
      <c r="A76" s="92" t="s">
        <v>1673</v>
      </c>
      <c r="B76" s="9">
        <v>0</v>
      </c>
      <c r="C76" s="9">
        <v>0</v>
      </c>
      <c r="D76" s="9">
        <v>0</v>
      </c>
      <c r="E76" s="97">
        <v>0</v>
      </c>
      <c r="F76" s="91">
        <f t="shared" si="3"/>
        <v>0</v>
      </c>
      <c r="G76" s="91">
        <f t="shared" si="4"/>
        <v>0</v>
      </c>
      <c r="H76" s="91">
        <f t="shared" si="5"/>
        <v>0</v>
      </c>
    </row>
    <row r="77" ht="20.25" customHeight="1" spans="1:8">
      <c r="A77" s="92" t="s">
        <v>1674</v>
      </c>
      <c r="B77" s="9">
        <v>0</v>
      </c>
      <c r="C77" s="9">
        <v>0</v>
      </c>
      <c r="D77" s="9">
        <v>0</v>
      </c>
      <c r="E77" s="97">
        <v>0</v>
      </c>
      <c r="F77" s="91">
        <f t="shared" si="3"/>
        <v>0</v>
      </c>
      <c r="G77" s="91">
        <f t="shared" si="4"/>
        <v>0</v>
      </c>
      <c r="H77" s="91">
        <f t="shared" si="5"/>
        <v>0</v>
      </c>
    </row>
    <row r="78" ht="20.25" customHeight="1" spans="1:8">
      <c r="A78" s="92" t="s">
        <v>1675</v>
      </c>
      <c r="B78" s="9">
        <v>0</v>
      </c>
      <c r="C78" s="9">
        <v>0</v>
      </c>
      <c r="D78" s="9">
        <v>0</v>
      </c>
      <c r="E78" s="97">
        <v>0</v>
      </c>
      <c r="F78" s="91">
        <f t="shared" si="3"/>
        <v>0</v>
      </c>
      <c r="G78" s="91">
        <f t="shared" si="4"/>
        <v>0</v>
      </c>
      <c r="H78" s="91">
        <f t="shared" si="5"/>
        <v>0</v>
      </c>
    </row>
    <row r="79" ht="20.25" customHeight="1" spans="1:8">
      <c r="A79" s="92" t="s">
        <v>1676</v>
      </c>
      <c r="B79" s="9">
        <v>0</v>
      </c>
      <c r="C79" s="9">
        <v>0</v>
      </c>
      <c r="D79" s="9">
        <v>0</v>
      </c>
      <c r="E79" s="97">
        <f>SUM(E80:E82)</f>
        <v>0</v>
      </c>
      <c r="F79" s="91">
        <f t="shared" si="3"/>
        <v>0</v>
      </c>
      <c r="G79" s="91">
        <f t="shared" si="4"/>
        <v>0</v>
      </c>
      <c r="H79" s="91">
        <f t="shared" si="5"/>
        <v>0</v>
      </c>
    </row>
    <row r="80" ht="20.25" customHeight="1" spans="1:8">
      <c r="A80" s="92" t="s">
        <v>1677</v>
      </c>
      <c r="B80" s="9">
        <v>0</v>
      </c>
      <c r="C80" s="9">
        <v>0</v>
      </c>
      <c r="D80" s="9">
        <v>0</v>
      </c>
      <c r="E80" s="97">
        <v>0</v>
      </c>
      <c r="F80" s="91">
        <f t="shared" si="3"/>
        <v>0</v>
      </c>
      <c r="G80" s="91">
        <f t="shared" si="4"/>
        <v>0</v>
      </c>
      <c r="H80" s="91">
        <f t="shared" si="5"/>
        <v>0</v>
      </c>
    </row>
    <row r="81" ht="20.25" customHeight="1" spans="1:8">
      <c r="A81" s="92" t="s">
        <v>1678</v>
      </c>
      <c r="B81" s="9">
        <v>0</v>
      </c>
      <c r="C81" s="9">
        <v>0</v>
      </c>
      <c r="D81" s="9">
        <v>0</v>
      </c>
      <c r="E81" s="97">
        <v>0</v>
      </c>
      <c r="F81" s="91">
        <f t="shared" si="3"/>
        <v>0</v>
      </c>
      <c r="G81" s="91">
        <f t="shared" si="4"/>
        <v>0</v>
      </c>
      <c r="H81" s="91">
        <f t="shared" si="5"/>
        <v>0</v>
      </c>
    </row>
    <row r="82" ht="20.25" customHeight="1" spans="1:8">
      <c r="A82" s="92" t="s">
        <v>1679</v>
      </c>
      <c r="B82" s="9">
        <v>0</v>
      </c>
      <c r="C82" s="9">
        <v>0</v>
      </c>
      <c r="D82" s="9">
        <v>0</v>
      </c>
      <c r="E82" s="97">
        <v>0</v>
      </c>
      <c r="F82" s="91">
        <f t="shared" si="3"/>
        <v>0</v>
      </c>
      <c r="G82" s="91">
        <f t="shared" si="4"/>
        <v>0</v>
      </c>
      <c r="H82" s="91">
        <f t="shared" si="5"/>
        <v>0</v>
      </c>
    </row>
    <row r="83" ht="20.25" customHeight="1" spans="1:8">
      <c r="A83" s="92" t="s">
        <v>1680</v>
      </c>
      <c r="B83" s="9">
        <v>0</v>
      </c>
      <c r="C83" s="9">
        <v>0</v>
      </c>
      <c r="D83" s="9">
        <v>0</v>
      </c>
      <c r="E83" s="97">
        <f>SUM(E84:E86)</f>
        <v>0</v>
      </c>
      <c r="F83" s="91">
        <f t="shared" si="3"/>
        <v>0</v>
      </c>
      <c r="G83" s="91">
        <f t="shared" si="4"/>
        <v>0</v>
      </c>
      <c r="H83" s="91">
        <f t="shared" si="5"/>
        <v>0</v>
      </c>
    </row>
    <row r="84" ht="20.25" customHeight="1" spans="1:8">
      <c r="A84" s="92" t="s">
        <v>1681</v>
      </c>
      <c r="B84" s="9">
        <v>0</v>
      </c>
      <c r="C84" s="9">
        <v>0</v>
      </c>
      <c r="D84" s="9">
        <v>0</v>
      </c>
      <c r="E84" s="97">
        <v>0</v>
      </c>
      <c r="F84" s="91">
        <f t="shared" si="3"/>
        <v>0</v>
      </c>
      <c r="G84" s="91">
        <f t="shared" si="4"/>
        <v>0</v>
      </c>
      <c r="H84" s="91">
        <f t="shared" si="5"/>
        <v>0</v>
      </c>
    </row>
    <row r="85" ht="20.25" customHeight="1" spans="1:8">
      <c r="A85" s="92" t="s">
        <v>1682</v>
      </c>
      <c r="B85" s="9">
        <v>0</v>
      </c>
      <c r="C85" s="9">
        <v>0</v>
      </c>
      <c r="D85" s="9">
        <v>0</v>
      </c>
      <c r="E85" s="97">
        <v>0</v>
      </c>
      <c r="F85" s="91">
        <f t="shared" si="3"/>
        <v>0</v>
      </c>
      <c r="G85" s="91">
        <f t="shared" si="4"/>
        <v>0</v>
      </c>
      <c r="H85" s="91">
        <f t="shared" si="5"/>
        <v>0</v>
      </c>
    </row>
    <row r="86" ht="20.25" customHeight="1" spans="1:8">
      <c r="A86" s="92" t="s">
        <v>1683</v>
      </c>
      <c r="B86" s="9">
        <v>0</v>
      </c>
      <c r="C86" s="9">
        <v>0</v>
      </c>
      <c r="D86" s="9">
        <v>0</v>
      </c>
      <c r="E86" s="97">
        <v>0</v>
      </c>
      <c r="F86" s="91">
        <f t="shared" si="3"/>
        <v>0</v>
      </c>
      <c r="G86" s="91">
        <f t="shared" si="4"/>
        <v>0</v>
      </c>
      <c r="H86" s="91">
        <f t="shared" si="5"/>
        <v>0</v>
      </c>
    </row>
    <row r="87" ht="20.25" customHeight="1" spans="1:8">
      <c r="A87" s="92" t="s">
        <v>1684</v>
      </c>
      <c r="B87" s="9">
        <v>0</v>
      </c>
      <c r="C87" s="9">
        <v>0</v>
      </c>
      <c r="D87" s="9">
        <v>0</v>
      </c>
      <c r="E87" s="97">
        <f>SUM(E88:E90)</f>
        <v>0</v>
      </c>
      <c r="F87" s="91">
        <f t="shared" si="3"/>
        <v>0</v>
      </c>
      <c r="G87" s="91">
        <f t="shared" si="4"/>
        <v>0</v>
      </c>
      <c r="H87" s="91">
        <f t="shared" si="5"/>
        <v>0</v>
      </c>
    </row>
    <row r="88" ht="20.25" customHeight="1" spans="1:8">
      <c r="A88" s="92" t="s">
        <v>1685</v>
      </c>
      <c r="B88" s="9">
        <v>0</v>
      </c>
      <c r="C88" s="9">
        <v>0</v>
      </c>
      <c r="D88" s="9">
        <v>0</v>
      </c>
      <c r="E88" s="97">
        <v>0</v>
      </c>
      <c r="F88" s="91">
        <f t="shared" si="3"/>
        <v>0</v>
      </c>
      <c r="G88" s="91">
        <f t="shared" si="4"/>
        <v>0</v>
      </c>
      <c r="H88" s="91">
        <f t="shared" si="5"/>
        <v>0</v>
      </c>
    </row>
    <row r="89" ht="20.25" customHeight="1" spans="1:8">
      <c r="A89" s="92" t="s">
        <v>1686</v>
      </c>
      <c r="B89" s="9">
        <v>0</v>
      </c>
      <c r="C89" s="9">
        <v>0</v>
      </c>
      <c r="D89" s="9">
        <v>0</v>
      </c>
      <c r="E89" s="97">
        <v>0</v>
      </c>
      <c r="F89" s="91">
        <f t="shared" si="3"/>
        <v>0</v>
      </c>
      <c r="G89" s="91">
        <f t="shared" si="4"/>
        <v>0</v>
      </c>
      <c r="H89" s="91">
        <f t="shared" si="5"/>
        <v>0</v>
      </c>
    </row>
    <row r="90" ht="20.25" customHeight="1" spans="1:8">
      <c r="A90" s="92" t="s">
        <v>1687</v>
      </c>
      <c r="B90" s="9">
        <v>0</v>
      </c>
      <c r="C90" s="9">
        <v>0</v>
      </c>
      <c r="D90" s="9">
        <v>0</v>
      </c>
      <c r="E90" s="97">
        <v>0</v>
      </c>
      <c r="F90" s="91">
        <f t="shared" si="3"/>
        <v>0</v>
      </c>
      <c r="G90" s="91">
        <f t="shared" si="4"/>
        <v>0</v>
      </c>
      <c r="H90" s="91">
        <f t="shared" si="5"/>
        <v>0</v>
      </c>
    </row>
    <row r="91" ht="20.25" customHeight="1" spans="1:8">
      <c r="A91" s="92" t="s">
        <v>1688</v>
      </c>
      <c r="B91" s="9">
        <v>0</v>
      </c>
      <c r="C91" s="9">
        <v>0</v>
      </c>
      <c r="D91" s="9">
        <v>0</v>
      </c>
      <c r="E91" s="97">
        <f>SUM(E92:E96)</f>
        <v>0</v>
      </c>
      <c r="F91" s="91">
        <f t="shared" si="3"/>
        <v>0</v>
      </c>
      <c r="G91" s="91">
        <f t="shared" si="4"/>
        <v>0</v>
      </c>
      <c r="H91" s="91">
        <f t="shared" si="5"/>
        <v>0</v>
      </c>
    </row>
    <row r="92" ht="20.25" customHeight="1" spans="1:8">
      <c r="A92" s="92" t="s">
        <v>1689</v>
      </c>
      <c r="B92" s="9">
        <v>0</v>
      </c>
      <c r="C92" s="9">
        <v>0</v>
      </c>
      <c r="D92" s="9">
        <v>0</v>
      </c>
      <c r="E92" s="97">
        <v>0</v>
      </c>
      <c r="F92" s="91">
        <f t="shared" si="3"/>
        <v>0</v>
      </c>
      <c r="G92" s="91">
        <f t="shared" si="4"/>
        <v>0</v>
      </c>
      <c r="H92" s="91">
        <f t="shared" si="5"/>
        <v>0</v>
      </c>
    </row>
    <row r="93" ht="20.25" customHeight="1" spans="1:8">
      <c r="A93" s="92" t="s">
        <v>1690</v>
      </c>
      <c r="B93" s="9">
        <v>0</v>
      </c>
      <c r="C93" s="9">
        <v>0</v>
      </c>
      <c r="D93" s="9">
        <v>0</v>
      </c>
      <c r="E93" s="97">
        <v>0</v>
      </c>
      <c r="F93" s="91">
        <f t="shared" si="3"/>
        <v>0</v>
      </c>
      <c r="G93" s="91">
        <f t="shared" si="4"/>
        <v>0</v>
      </c>
      <c r="H93" s="91">
        <f t="shared" si="5"/>
        <v>0</v>
      </c>
    </row>
    <row r="94" ht="20.25" customHeight="1" spans="1:8">
      <c r="A94" s="92" t="s">
        <v>1691</v>
      </c>
      <c r="B94" s="9">
        <v>0</v>
      </c>
      <c r="C94" s="9">
        <v>0</v>
      </c>
      <c r="D94" s="9">
        <v>0</v>
      </c>
      <c r="E94" s="97">
        <v>0</v>
      </c>
      <c r="F94" s="91">
        <f t="shared" si="3"/>
        <v>0</v>
      </c>
      <c r="G94" s="91">
        <f t="shared" si="4"/>
        <v>0</v>
      </c>
      <c r="H94" s="91">
        <f t="shared" si="5"/>
        <v>0</v>
      </c>
    </row>
    <row r="95" ht="20.25" customHeight="1" spans="1:8">
      <c r="A95" s="92" t="s">
        <v>1692</v>
      </c>
      <c r="B95" s="9">
        <v>0</v>
      </c>
      <c r="C95" s="9">
        <v>0</v>
      </c>
      <c r="D95" s="9">
        <v>0</v>
      </c>
      <c r="E95" s="97">
        <v>0</v>
      </c>
      <c r="F95" s="91">
        <f t="shared" si="3"/>
        <v>0</v>
      </c>
      <c r="G95" s="91">
        <f t="shared" si="4"/>
        <v>0</v>
      </c>
      <c r="H95" s="91">
        <f t="shared" si="5"/>
        <v>0</v>
      </c>
    </row>
    <row r="96" ht="20.25" customHeight="1" spans="1:8">
      <c r="A96" s="92" t="s">
        <v>1693</v>
      </c>
      <c r="B96" s="9">
        <v>0</v>
      </c>
      <c r="C96" s="9">
        <v>0</v>
      </c>
      <c r="D96" s="9">
        <v>0</v>
      </c>
      <c r="E96" s="97">
        <v>0</v>
      </c>
      <c r="F96" s="91">
        <f t="shared" si="3"/>
        <v>0</v>
      </c>
      <c r="G96" s="91">
        <f t="shared" si="4"/>
        <v>0</v>
      </c>
      <c r="H96" s="91">
        <f t="shared" si="5"/>
        <v>0</v>
      </c>
    </row>
    <row r="97" ht="20.25" customHeight="1" spans="1:8">
      <c r="A97" s="92" t="s">
        <v>1694</v>
      </c>
      <c r="B97" s="9">
        <v>0</v>
      </c>
      <c r="C97" s="9">
        <v>0</v>
      </c>
      <c r="D97" s="9">
        <v>0</v>
      </c>
      <c r="E97" s="97">
        <f>SUM(E98:E99)</f>
        <v>0</v>
      </c>
      <c r="F97" s="91">
        <f t="shared" si="3"/>
        <v>0</v>
      </c>
      <c r="G97" s="91">
        <f t="shared" si="4"/>
        <v>0</v>
      </c>
      <c r="H97" s="91">
        <f t="shared" si="5"/>
        <v>0</v>
      </c>
    </row>
    <row r="98" ht="20.25" customHeight="1" spans="1:8">
      <c r="A98" s="92" t="s">
        <v>1695</v>
      </c>
      <c r="B98" s="9">
        <v>0</v>
      </c>
      <c r="C98" s="9">
        <v>0</v>
      </c>
      <c r="D98" s="9">
        <v>0</v>
      </c>
      <c r="E98" s="97">
        <v>0</v>
      </c>
      <c r="F98" s="91">
        <f t="shared" si="3"/>
        <v>0</v>
      </c>
      <c r="G98" s="91">
        <f t="shared" si="4"/>
        <v>0</v>
      </c>
      <c r="H98" s="91">
        <f t="shared" si="5"/>
        <v>0</v>
      </c>
    </row>
    <row r="99" ht="20.25" customHeight="1" spans="1:8">
      <c r="A99" s="92" t="s">
        <v>1696</v>
      </c>
      <c r="B99" s="9">
        <v>0</v>
      </c>
      <c r="C99" s="9">
        <v>0</v>
      </c>
      <c r="D99" s="9">
        <v>0</v>
      </c>
      <c r="E99" s="97">
        <v>0</v>
      </c>
      <c r="F99" s="91">
        <f t="shared" si="3"/>
        <v>0</v>
      </c>
      <c r="G99" s="91">
        <f t="shared" si="4"/>
        <v>0</v>
      </c>
      <c r="H99" s="91">
        <f t="shared" si="5"/>
        <v>0</v>
      </c>
    </row>
    <row r="100" ht="20.25" customHeight="1" spans="1:8">
      <c r="A100" s="92" t="s">
        <v>1697</v>
      </c>
      <c r="B100" s="9">
        <v>0</v>
      </c>
      <c r="C100" s="9">
        <v>0</v>
      </c>
      <c r="D100" s="9">
        <v>0</v>
      </c>
      <c r="E100" s="97">
        <f>SUM(E101:E108)</f>
        <v>0</v>
      </c>
      <c r="F100" s="91">
        <f t="shared" si="3"/>
        <v>0</v>
      </c>
      <c r="G100" s="91">
        <f t="shared" si="4"/>
        <v>0</v>
      </c>
      <c r="H100" s="91">
        <f t="shared" si="5"/>
        <v>0</v>
      </c>
    </row>
    <row r="101" ht="20.25" customHeight="1" spans="1:8">
      <c r="A101" s="92" t="s">
        <v>1698</v>
      </c>
      <c r="B101" s="9">
        <v>0</v>
      </c>
      <c r="C101" s="9">
        <v>0</v>
      </c>
      <c r="D101" s="9">
        <v>0</v>
      </c>
      <c r="E101" s="97">
        <v>0</v>
      </c>
      <c r="F101" s="91">
        <f t="shared" si="3"/>
        <v>0</v>
      </c>
      <c r="G101" s="91">
        <f t="shared" si="4"/>
        <v>0</v>
      </c>
      <c r="H101" s="91">
        <f t="shared" si="5"/>
        <v>0</v>
      </c>
    </row>
    <row r="102" ht="20.25" customHeight="1" spans="1:8">
      <c r="A102" s="92" t="s">
        <v>1699</v>
      </c>
      <c r="B102" s="9">
        <v>0</v>
      </c>
      <c r="C102" s="9">
        <v>0</v>
      </c>
      <c r="D102" s="9">
        <v>0</v>
      </c>
      <c r="E102" s="97">
        <v>0</v>
      </c>
      <c r="F102" s="91">
        <f t="shared" si="3"/>
        <v>0</v>
      </c>
      <c r="G102" s="91">
        <f t="shared" si="4"/>
        <v>0</v>
      </c>
      <c r="H102" s="91">
        <f t="shared" si="5"/>
        <v>0</v>
      </c>
    </row>
    <row r="103" ht="20.25" customHeight="1" spans="1:8">
      <c r="A103" s="92" t="s">
        <v>1700</v>
      </c>
      <c r="B103" s="9">
        <v>0</v>
      </c>
      <c r="C103" s="9">
        <v>0</v>
      </c>
      <c r="D103" s="9">
        <v>0</v>
      </c>
      <c r="E103" s="97">
        <v>0</v>
      </c>
      <c r="F103" s="91">
        <f t="shared" si="3"/>
        <v>0</v>
      </c>
      <c r="G103" s="91">
        <f t="shared" si="4"/>
        <v>0</v>
      </c>
      <c r="H103" s="91">
        <f t="shared" si="5"/>
        <v>0</v>
      </c>
    </row>
    <row r="104" ht="20.25" customHeight="1" spans="1:8">
      <c r="A104" s="92" t="s">
        <v>1701</v>
      </c>
      <c r="B104" s="9">
        <v>0</v>
      </c>
      <c r="C104" s="9">
        <v>0</v>
      </c>
      <c r="D104" s="9">
        <v>0</v>
      </c>
      <c r="E104" s="97">
        <v>0</v>
      </c>
      <c r="F104" s="91">
        <f t="shared" si="3"/>
        <v>0</v>
      </c>
      <c r="G104" s="91">
        <f t="shared" si="4"/>
        <v>0</v>
      </c>
      <c r="H104" s="91">
        <f t="shared" si="5"/>
        <v>0</v>
      </c>
    </row>
    <row r="105" ht="20.25" customHeight="1" spans="1:8">
      <c r="A105" s="92" t="s">
        <v>1702</v>
      </c>
      <c r="B105" s="9">
        <v>0</v>
      </c>
      <c r="C105" s="9">
        <v>0</v>
      </c>
      <c r="D105" s="9">
        <v>0</v>
      </c>
      <c r="E105" s="97">
        <v>0</v>
      </c>
      <c r="F105" s="91">
        <f t="shared" si="3"/>
        <v>0</v>
      </c>
      <c r="G105" s="91">
        <f t="shared" si="4"/>
        <v>0</v>
      </c>
      <c r="H105" s="91">
        <f t="shared" si="5"/>
        <v>0</v>
      </c>
    </row>
    <row r="106" ht="20.25" customHeight="1" spans="1:8">
      <c r="A106" s="92" t="s">
        <v>1703</v>
      </c>
      <c r="B106" s="9">
        <v>0</v>
      </c>
      <c r="C106" s="9">
        <v>0</v>
      </c>
      <c r="D106" s="9">
        <v>0</v>
      </c>
      <c r="E106" s="97">
        <v>0</v>
      </c>
      <c r="F106" s="91">
        <f t="shared" si="3"/>
        <v>0</v>
      </c>
      <c r="G106" s="91">
        <f t="shared" si="4"/>
        <v>0</v>
      </c>
      <c r="H106" s="91">
        <f t="shared" si="5"/>
        <v>0</v>
      </c>
    </row>
    <row r="107" ht="20.25" customHeight="1" spans="1:8">
      <c r="A107" s="92" t="s">
        <v>1704</v>
      </c>
      <c r="B107" s="9">
        <v>0</v>
      </c>
      <c r="C107" s="9">
        <v>0</v>
      </c>
      <c r="D107" s="9">
        <v>0</v>
      </c>
      <c r="E107" s="97">
        <v>0</v>
      </c>
      <c r="F107" s="91">
        <f t="shared" si="3"/>
        <v>0</v>
      </c>
      <c r="G107" s="91">
        <f t="shared" si="4"/>
        <v>0</v>
      </c>
      <c r="H107" s="91">
        <f t="shared" si="5"/>
        <v>0</v>
      </c>
    </row>
    <row r="108" ht="20.25" customHeight="1" spans="1:8">
      <c r="A108" s="92" t="s">
        <v>1705</v>
      </c>
      <c r="B108" s="9">
        <v>0</v>
      </c>
      <c r="C108" s="9">
        <v>0</v>
      </c>
      <c r="D108" s="9">
        <v>0</v>
      </c>
      <c r="E108" s="97">
        <v>0</v>
      </c>
      <c r="F108" s="91">
        <f t="shared" si="3"/>
        <v>0</v>
      </c>
      <c r="G108" s="91">
        <f t="shared" si="4"/>
        <v>0</v>
      </c>
      <c r="H108" s="91">
        <f t="shared" si="5"/>
        <v>0</v>
      </c>
    </row>
    <row r="109" ht="20.25" customHeight="1" spans="1:8">
      <c r="A109" s="92" t="s">
        <v>71</v>
      </c>
      <c r="B109" s="9">
        <v>1891</v>
      </c>
      <c r="C109" s="9">
        <v>10773</v>
      </c>
      <c r="D109" s="9">
        <v>24</v>
      </c>
      <c r="E109" s="97">
        <f>SUM(E110,E115,E120,E125,E128)</f>
        <v>11</v>
      </c>
      <c r="F109" s="91">
        <f t="shared" si="3"/>
        <v>0.581702802749868</v>
      </c>
      <c r="G109" s="91">
        <f t="shared" si="4"/>
        <v>0.102107119650979</v>
      </c>
      <c r="H109" s="91">
        <f t="shared" si="5"/>
        <v>45.8333333333333</v>
      </c>
    </row>
    <row r="110" ht="20.25" customHeight="1" spans="1:8">
      <c r="A110" s="92" t="s">
        <v>1706</v>
      </c>
      <c r="B110" s="9">
        <v>1891</v>
      </c>
      <c r="C110" s="9">
        <v>10773</v>
      </c>
      <c r="D110" s="9">
        <v>24</v>
      </c>
      <c r="E110" s="97">
        <f>SUM(E111:E114)</f>
        <v>11</v>
      </c>
      <c r="F110" s="91">
        <f t="shared" si="3"/>
        <v>0.581702802749868</v>
      </c>
      <c r="G110" s="91">
        <f t="shared" si="4"/>
        <v>0.102107119650979</v>
      </c>
      <c r="H110" s="91">
        <f t="shared" si="5"/>
        <v>45.8333333333333</v>
      </c>
    </row>
    <row r="111" ht="20.25" customHeight="1" spans="1:8">
      <c r="A111" s="92" t="s">
        <v>1707</v>
      </c>
      <c r="B111" s="9">
        <v>0</v>
      </c>
      <c r="C111" s="9">
        <v>0</v>
      </c>
      <c r="D111" s="9">
        <v>0</v>
      </c>
      <c r="E111" s="97">
        <v>0</v>
      </c>
      <c r="F111" s="91">
        <f t="shared" si="3"/>
        <v>0</v>
      </c>
      <c r="G111" s="91">
        <f t="shared" si="4"/>
        <v>0</v>
      </c>
      <c r="H111" s="91">
        <f t="shared" si="5"/>
        <v>0</v>
      </c>
    </row>
    <row r="112" ht="20.25" customHeight="1" spans="1:8">
      <c r="A112" s="92" t="s">
        <v>1708</v>
      </c>
      <c r="B112" s="9">
        <v>0</v>
      </c>
      <c r="C112" s="9">
        <v>0</v>
      </c>
      <c r="D112" s="9">
        <v>0</v>
      </c>
      <c r="E112" s="97">
        <v>0</v>
      </c>
      <c r="F112" s="91">
        <f t="shared" si="3"/>
        <v>0</v>
      </c>
      <c r="G112" s="91">
        <f t="shared" si="4"/>
        <v>0</v>
      </c>
      <c r="H112" s="91">
        <f t="shared" si="5"/>
        <v>0</v>
      </c>
    </row>
    <row r="113" ht="20.25" customHeight="1" spans="1:8">
      <c r="A113" s="92" t="s">
        <v>1709</v>
      </c>
      <c r="B113" s="9">
        <v>0</v>
      </c>
      <c r="C113" s="9">
        <v>0</v>
      </c>
      <c r="D113" s="9">
        <v>0</v>
      </c>
      <c r="E113" s="97">
        <v>0</v>
      </c>
      <c r="F113" s="91">
        <f t="shared" si="3"/>
        <v>0</v>
      </c>
      <c r="G113" s="91">
        <f t="shared" si="4"/>
        <v>0</v>
      </c>
      <c r="H113" s="91">
        <f t="shared" si="5"/>
        <v>0</v>
      </c>
    </row>
    <row r="114" ht="20.25" customHeight="1" spans="1:8">
      <c r="A114" s="92" t="s">
        <v>1710</v>
      </c>
      <c r="B114" s="9">
        <v>0</v>
      </c>
      <c r="C114" s="9">
        <v>0</v>
      </c>
      <c r="D114" s="9">
        <v>24</v>
      </c>
      <c r="E114" s="97">
        <v>11</v>
      </c>
      <c r="F114" s="91">
        <f t="shared" si="3"/>
        <v>0</v>
      </c>
      <c r="G114" s="91">
        <f t="shared" si="4"/>
        <v>0</v>
      </c>
      <c r="H114" s="91">
        <f t="shared" si="5"/>
        <v>45.8333333333333</v>
      </c>
    </row>
    <row r="115" ht="20.25" customHeight="1" spans="1:8">
      <c r="A115" s="92" t="s">
        <v>1711</v>
      </c>
      <c r="B115" s="9">
        <v>0</v>
      </c>
      <c r="C115" s="9">
        <v>0</v>
      </c>
      <c r="D115" s="9">
        <v>0</v>
      </c>
      <c r="E115" s="97">
        <f>SUM(E116:E119)</f>
        <v>0</v>
      </c>
      <c r="F115" s="91">
        <f t="shared" si="3"/>
        <v>0</v>
      </c>
      <c r="G115" s="91">
        <f t="shared" si="4"/>
        <v>0</v>
      </c>
      <c r="H115" s="91">
        <f t="shared" si="5"/>
        <v>0</v>
      </c>
    </row>
    <row r="116" ht="20.25" customHeight="1" spans="1:8">
      <c r="A116" s="92" t="s">
        <v>1712</v>
      </c>
      <c r="B116" s="9">
        <v>0</v>
      </c>
      <c r="C116" s="9">
        <v>0</v>
      </c>
      <c r="D116" s="9">
        <v>0</v>
      </c>
      <c r="E116" s="97">
        <v>0</v>
      </c>
      <c r="F116" s="91">
        <f t="shared" si="3"/>
        <v>0</v>
      </c>
      <c r="G116" s="91">
        <f t="shared" si="4"/>
        <v>0</v>
      </c>
      <c r="H116" s="91">
        <f t="shared" si="5"/>
        <v>0</v>
      </c>
    </row>
    <row r="117" ht="20.25" customHeight="1" spans="1:8">
      <c r="A117" s="92" t="s">
        <v>1713</v>
      </c>
      <c r="B117" s="9">
        <v>0</v>
      </c>
      <c r="C117" s="9">
        <v>0</v>
      </c>
      <c r="D117" s="9">
        <v>0</v>
      </c>
      <c r="E117" s="97">
        <v>0</v>
      </c>
      <c r="F117" s="91">
        <f t="shared" si="3"/>
        <v>0</v>
      </c>
      <c r="G117" s="91">
        <f t="shared" si="4"/>
        <v>0</v>
      </c>
      <c r="H117" s="91">
        <f t="shared" si="5"/>
        <v>0</v>
      </c>
    </row>
    <row r="118" ht="20.25" customHeight="1" spans="1:8">
      <c r="A118" s="92" t="s">
        <v>1714</v>
      </c>
      <c r="B118" s="9">
        <v>0</v>
      </c>
      <c r="C118" s="9">
        <v>0</v>
      </c>
      <c r="D118" s="9">
        <v>0</v>
      </c>
      <c r="E118" s="97">
        <v>0</v>
      </c>
      <c r="F118" s="91">
        <f t="shared" si="3"/>
        <v>0</v>
      </c>
      <c r="G118" s="91">
        <f t="shared" si="4"/>
        <v>0</v>
      </c>
      <c r="H118" s="91">
        <f t="shared" si="5"/>
        <v>0</v>
      </c>
    </row>
    <row r="119" ht="20.25" customHeight="1" spans="1:8">
      <c r="A119" s="92" t="s">
        <v>1715</v>
      </c>
      <c r="B119" s="9">
        <v>0</v>
      </c>
      <c r="C119" s="9">
        <v>0</v>
      </c>
      <c r="D119" s="9">
        <v>0</v>
      </c>
      <c r="E119" s="97">
        <v>0</v>
      </c>
      <c r="F119" s="91">
        <f t="shared" si="3"/>
        <v>0</v>
      </c>
      <c r="G119" s="91">
        <f t="shared" si="4"/>
        <v>0</v>
      </c>
      <c r="H119" s="91">
        <f t="shared" si="5"/>
        <v>0</v>
      </c>
    </row>
    <row r="120" ht="20.25" customHeight="1" spans="1:8">
      <c r="A120" s="92" t="s">
        <v>1716</v>
      </c>
      <c r="B120" s="9">
        <v>0</v>
      </c>
      <c r="C120" s="9">
        <v>0</v>
      </c>
      <c r="D120" s="9">
        <v>0</v>
      </c>
      <c r="E120" s="97">
        <f>SUM(E121:E124)</f>
        <v>0</v>
      </c>
      <c r="F120" s="91">
        <f t="shared" si="3"/>
        <v>0</v>
      </c>
      <c r="G120" s="91">
        <f t="shared" si="4"/>
        <v>0</v>
      </c>
      <c r="H120" s="91">
        <f t="shared" si="5"/>
        <v>0</v>
      </c>
    </row>
    <row r="121" ht="20.25" customHeight="1" spans="1:8">
      <c r="A121" s="92" t="s">
        <v>1717</v>
      </c>
      <c r="B121" s="9">
        <v>0</v>
      </c>
      <c r="C121" s="9">
        <v>0</v>
      </c>
      <c r="D121" s="9">
        <v>0</v>
      </c>
      <c r="E121" s="97">
        <v>0</v>
      </c>
      <c r="F121" s="91">
        <f t="shared" si="3"/>
        <v>0</v>
      </c>
      <c r="G121" s="91">
        <f t="shared" si="4"/>
        <v>0</v>
      </c>
      <c r="H121" s="91">
        <f t="shared" si="5"/>
        <v>0</v>
      </c>
    </row>
    <row r="122" ht="20.25" customHeight="1" spans="1:8">
      <c r="A122" s="92" t="s">
        <v>1718</v>
      </c>
      <c r="B122" s="9">
        <v>0</v>
      </c>
      <c r="C122" s="9">
        <v>0</v>
      </c>
      <c r="D122" s="9">
        <v>0</v>
      </c>
      <c r="E122" s="97">
        <v>0</v>
      </c>
      <c r="F122" s="91">
        <f t="shared" si="3"/>
        <v>0</v>
      </c>
      <c r="G122" s="91">
        <f t="shared" si="4"/>
        <v>0</v>
      </c>
      <c r="H122" s="91">
        <f t="shared" si="5"/>
        <v>0</v>
      </c>
    </row>
    <row r="123" ht="20.25" customHeight="1" spans="1:8">
      <c r="A123" s="92" t="s">
        <v>1719</v>
      </c>
      <c r="B123" s="9">
        <v>0</v>
      </c>
      <c r="C123" s="9">
        <v>0</v>
      </c>
      <c r="D123" s="9">
        <v>0</v>
      </c>
      <c r="E123" s="97">
        <v>0</v>
      </c>
      <c r="F123" s="91">
        <f t="shared" si="3"/>
        <v>0</v>
      </c>
      <c r="G123" s="91">
        <f t="shared" si="4"/>
        <v>0</v>
      </c>
      <c r="H123" s="91">
        <f t="shared" si="5"/>
        <v>0</v>
      </c>
    </row>
    <row r="124" ht="20.25" customHeight="1" spans="1:8">
      <c r="A124" s="92" t="s">
        <v>1720</v>
      </c>
      <c r="B124" s="9">
        <v>0</v>
      </c>
      <c r="C124" s="9">
        <v>0</v>
      </c>
      <c r="D124" s="9">
        <v>0</v>
      </c>
      <c r="E124" s="97">
        <v>0</v>
      </c>
      <c r="F124" s="91">
        <f t="shared" si="3"/>
        <v>0</v>
      </c>
      <c r="G124" s="91">
        <f t="shared" si="4"/>
        <v>0</v>
      </c>
      <c r="H124" s="91">
        <f t="shared" si="5"/>
        <v>0</v>
      </c>
    </row>
    <row r="125" ht="20.25" customHeight="1" spans="1:8">
      <c r="A125" s="92" t="s">
        <v>1721</v>
      </c>
      <c r="B125" s="9">
        <v>0</v>
      </c>
      <c r="C125" s="9">
        <v>0</v>
      </c>
      <c r="D125" s="9">
        <v>0</v>
      </c>
      <c r="E125" s="97">
        <f>SUM(E126:E127)</f>
        <v>0</v>
      </c>
      <c r="F125" s="91">
        <f t="shared" si="3"/>
        <v>0</v>
      </c>
      <c r="G125" s="91">
        <f t="shared" si="4"/>
        <v>0</v>
      </c>
      <c r="H125" s="91">
        <f t="shared" si="5"/>
        <v>0</v>
      </c>
    </row>
    <row r="126" ht="20.25" customHeight="1" spans="1:8">
      <c r="A126" s="92" t="s">
        <v>1722</v>
      </c>
      <c r="B126" s="9">
        <v>0</v>
      </c>
      <c r="C126" s="9">
        <v>0</v>
      </c>
      <c r="D126" s="9">
        <v>0</v>
      </c>
      <c r="E126" s="97">
        <v>0</v>
      </c>
      <c r="F126" s="91">
        <f t="shared" si="3"/>
        <v>0</v>
      </c>
      <c r="G126" s="91">
        <f t="shared" si="4"/>
        <v>0</v>
      </c>
      <c r="H126" s="91">
        <f t="shared" si="5"/>
        <v>0</v>
      </c>
    </row>
    <row r="127" ht="20.25" customHeight="1" spans="1:8">
      <c r="A127" s="92" t="s">
        <v>1723</v>
      </c>
      <c r="B127" s="9">
        <v>0</v>
      </c>
      <c r="C127" s="9">
        <v>0</v>
      </c>
      <c r="D127" s="9">
        <v>0</v>
      </c>
      <c r="E127" s="97">
        <v>0</v>
      </c>
      <c r="F127" s="91">
        <f t="shared" si="3"/>
        <v>0</v>
      </c>
      <c r="G127" s="91">
        <f t="shared" si="4"/>
        <v>0</v>
      </c>
      <c r="H127" s="91">
        <f t="shared" si="5"/>
        <v>0</v>
      </c>
    </row>
    <row r="128" ht="20.25" customHeight="1" spans="1:8">
      <c r="A128" s="92" t="s">
        <v>1724</v>
      </c>
      <c r="B128" s="9">
        <v>0</v>
      </c>
      <c r="C128" s="9">
        <v>0</v>
      </c>
      <c r="D128" s="9">
        <v>0</v>
      </c>
      <c r="E128" s="97">
        <f>SUM(E129:E132)</f>
        <v>0</v>
      </c>
      <c r="F128" s="91">
        <f t="shared" si="3"/>
        <v>0</v>
      </c>
      <c r="G128" s="91">
        <f t="shared" si="4"/>
        <v>0</v>
      </c>
      <c r="H128" s="91">
        <f t="shared" si="5"/>
        <v>0</v>
      </c>
    </row>
    <row r="129" ht="20.25" customHeight="1" spans="1:8">
      <c r="A129" s="92" t="s">
        <v>1725</v>
      </c>
      <c r="B129" s="9">
        <v>0</v>
      </c>
      <c r="C129" s="9">
        <v>0</v>
      </c>
      <c r="D129" s="9">
        <v>0</v>
      </c>
      <c r="E129" s="97">
        <v>0</v>
      </c>
      <c r="F129" s="91">
        <f t="shared" si="3"/>
        <v>0</v>
      </c>
      <c r="G129" s="91">
        <f t="shared" si="4"/>
        <v>0</v>
      </c>
      <c r="H129" s="91">
        <f t="shared" si="5"/>
        <v>0</v>
      </c>
    </row>
    <row r="130" ht="20.25" customHeight="1" spans="1:8">
      <c r="A130" s="92" t="s">
        <v>1726</v>
      </c>
      <c r="B130" s="9">
        <v>0</v>
      </c>
      <c r="C130" s="9">
        <v>0</v>
      </c>
      <c r="D130" s="9">
        <v>0</v>
      </c>
      <c r="E130" s="97">
        <v>0</v>
      </c>
      <c r="F130" s="91">
        <f t="shared" si="3"/>
        <v>0</v>
      </c>
      <c r="G130" s="91">
        <f t="shared" si="4"/>
        <v>0</v>
      </c>
      <c r="H130" s="91">
        <f t="shared" si="5"/>
        <v>0</v>
      </c>
    </row>
    <row r="131" ht="20.25" customHeight="1" spans="1:8">
      <c r="A131" s="92" t="s">
        <v>1727</v>
      </c>
      <c r="B131" s="9">
        <v>0</v>
      </c>
      <c r="C131" s="9">
        <v>0</v>
      </c>
      <c r="D131" s="9">
        <v>0</v>
      </c>
      <c r="E131" s="97">
        <v>0</v>
      </c>
      <c r="F131" s="91">
        <f t="shared" si="3"/>
        <v>0</v>
      </c>
      <c r="G131" s="91">
        <f t="shared" si="4"/>
        <v>0</v>
      </c>
      <c r="H131" s="91">
        <f t="shared" si="5"/>
        <v>0</v>
      </c>
    </row>
    <row r="132" ht="20.25" customHeight="1" spans="1:8">
      <c r="A132" s="92" t="s">
        <v>1728</v>
      </c>
      <c r="B132" s="9">
        <v>0</v>
      </c>
      <c r="C132" s="9">
        <v>0</v>
      </c>
      <c r="D132" s="9">
        <v>0</v>
      </c>
      <c r="E132" s="97">
        <v>0</v>
      </c>
      <c r="F132" s="91">
        <f t="shared" ref="F132:F195" si="6">IF(B132&lt;&gt;0,(E132/B132)*100,0)</f>
        <v>0</v>
      </c>
      <c r="G132" s="91">
        <f t="shared" ref="G132:G195" si="7">IF(C132&lt;&gt;0,(E132/C132)*100,0)</f>
        <v>0</v>
      </c>
      <c r="H132" s="91">
        <f t="shared" ref="H132:H195" si="8">IF(D132&lt;&gt;0,(E132/D132)*100,0)</f>
        <v>0</v>
      </c>
    </row>
    <row r="133" ht="20.25" customHeight="1" spans="1:8">
      <c r="A133" s="92" t="s">
        <v>72</v>
      </c>
      <c r="B133" s="9">
        <v>0</v>
      </c>
      <c r="C133" s="9">
        <v>0</v>
      </c>
      <c r="D133" s="9">
        <v>0</v>
      </c>
      <c r="E133" s="97">
        <f>SUM(E134,E139,E144,E153,E160,E169,E172,E175)</f>
        <v>0</v>
      </c>
      <c r="F133" s="91">
        <f t="shared" si="6"/>
        <v>0</v>
      </c>
      <c r="G133" s="91">
        <f t="shared" si="7"/>
        <v>0</v>
      </c>
      <c r="H133" s="91">
        <f t="shared" si="8"/>
        <v>0</v>
      </c>
    </row>
    <row r="134" ht="20.25" customHeight="1" spans="1:8">
      <c r="A134" s="92" t="s">
        <v>1729</v>
      </c>
      <c r="B134" s="9">
        <v>0</v>
      </c>
      <c r="C134" s="9">
        <v>0</v>
      </c>
      <c r="D134" s="9">
        <v>0</v>
      </c>
      <c r="E134" s="97">
        <f>SUM(E135:E138)</f>
        <v>0</v>
      </c>
      <c r="F134" s="91">
        <f t="shared" si="6"/>
        <v>0</v>
      </c>
      <c r="G134" s="91">
        <f t="shared" si="7"/>
        <v>0</v>
      </c>
      <c r="H134" s="91">
        <f t="shared" si="8"/>
        <v>0</v>
      </c>
    </row>
    <row r="135" ht="20.25" customHeight="1" spans="1:8">
      <c r="A135" s="92" t="s">
        <v>1730</v>
      </c>
      <c r="B135" s="9">
        <v>0</v>
      </c>
      <c r="C135" s="9">
        <v>0</v>
      </c>
      <c r="D135" s="9">
        <v>0</v>
      </c>
      <c r="E135" s="97">
        <v>0</v>
      </c>
      <c r="F135" s="91">
        <f t="shared" si="6"/>
        <v>0</v>
      </c>
      <c r="G135" s="91">
        <f t="shared" si="7"/>
        <v>0</v>
      </c>
      <c r="H135" s="91">
        <f t="shared" si="8"/>
        <v>0</v>
      </c>
    </row>
    <row r="136" ht="20.25" customHeight="1" spans="1:8">
      <c r="A136" s="92" t="s">
        <v>1731</v>
      </c>
      <c r="B136" s="9">
        <v>0</v>
      </c>
      <c r="C136" s="9">
        <v>0</v>
      </c>
      <c r="D136" s="9">
        <v>0</v>
      </c>
      <c r="E136" s="97">
        <v>0</v>
      </c>
      <c r="F136" s="91">
        <f t="shared" si="6"/>
        <v>0</v>
      </c>
      <c r="G136" s="91">
        <f t="shared" si="7"/>
        <v>0</v>
      </c>
      <c r="H136" s="91">
        <f t="shared" si="8"/>
        <v>0</v>
      </c>
    </row>
    <row r="137" ht="20.25" customHeight="1" spans="1:8">
      <c r="A137" s="92" t="s">
        <v>1732</v>
      </c>
      <c r="B137" s="9">
        <v>0</v>
      </c>
      <c r="C137" s="9">
        <v>0</v>
      </c>
      <c r="D137" s="9">
        <v>0</v>
      </c>
      <c r="E137" s="97">
        <v>0</v>
      </c>
      <c r="F137" s="91">
        <f t="shared" si="6"/>
        <v>0</v>
      </c>
      <c r="G137" s="91">
        <f t="shared" si="7"/>
        <v>0</v>
      </c>
      <c r="H137" s="91">
        <f t="shared" si="8"/>
        <v>0</v>
      </c>
    </row>
    <row r="138" ht="20.25" customHeight="1" spans="1:8">
      <c r="A138" s="92" t="s">
        <v>1733</v>
      </c>
      <c r="B138" s="9">
        <v>0</v>
      </c>
      <c r="C138" s="9">
        <v>0</v>
      </c>
      <c r="D138" s="9">
        <v>0</v>
      </c>
      <c r="E138" s="97">
        <v>0</v>
      </c>
      <c r="F138" s="91">
        <f t="shared" si="6"/>
        <v>0</v>
      </c>
      <c r="G138" s="91">
        <f t="shared" si="7"/>
        <v>0</v>
      </c>
      <c r="H138" s="91">
        <f t="shared" si="8"/>
        <v>0</v>
      </c>
    </row>
    <row r="139" ht="20.25" customHeight="1" spans="1:8">
      <c r="A139" s="92" t="s">
        <v>1734</v>
      </c>
      <c r="B139" s="9">
        <v>0</v>
      </c>
      <c r="C139" s="9">
        <v>0</v>
      </c>
      <c r="D139" s="9">
        <v>0</v>
      </c>
      <c r="E139" s="97">
        <f>SUM(E140:E143)</f>
        <v>0</v>
      </c>
      <c r="F139" s="91">
        <f t="shared" si="6"/>
        <v>0</v>
      </c>
      <c r="G139" s="91">
        <f t="shared" si="7"/>
        <v>0</v>
      </c>
      <c r="H139" s="91">
        <f t="shared" si="8"/>
        <v>0</v>
      </c>
    </row>
    <row r="140" ht="20.25" customHeight="1" spans="1:8">
      <c r="A140" s="92" t="s">
        <v>1735</v>
      </c>
      <c r="B140" s="9">
        <v>0</v>
      </c>
      <c r="C140" s="9">
        <v>0</v>
      </c>
      <c r="D140" s="9">
        <v>0</v>
      </c>
      <c r="E140" s="97">
        <v>0</v>
      </c>
      <c r="F140" s="91">
        <f t="shared" si="6"/>
        <v>0</v>
      </c>
      <c r="G140" s="91">
        <f t="shared" si="7"/>
        <v>0</v>
      </c>
      <c r="H140" s="91">
        <f t="shared" si="8"/>
        <v>0</v>
      </c>
    </row>
    <row r="141" ht="20.25" customHeight="1" spans="1:8">
      <c r="A141" s="92" t="s">
        <v>1736</v>
      </c>
      <c r="B141" s="9">
        <v>0</v>
      </c>
      <c r="C141" s="9">
        <v>0</v>
      </c>
      <c r="D141" s="9">
        <v>0</v>
      </c>
      <c r="E141" s="97">
        <v>0</v>
      </c>
      <c r="F141" s="91">
        <f t="shared" si="6"/>
        <v>0</v>
      </c>
      <c r="G141" s="91">
        <f t="shared" si="7"/>
        <v>0</v>
      </c>
      <c r="H141" s="91">
        <f t="shared" si="8"/>
        <v>0</v>
      </c>
    </row>
    <row r="142" ht="20.25" customHeight="1" spans="1:8">
      <c r="A142" s="92" t="s">
        <v>1737</v>
      </c>
      <c r="B142" s="9">
        <v>0</v>
      </c>
      <c r="C142" s="9">
        <v>0</v>
      </c>
      <c r="D142" s="9">
        <v>0</v>
      </c>
      <c r="E142" s="97">
        <v>0</v>
      </c>
      <c r="F142" s="91">
        <f t="shared" si="6"/>
        <v>0</v>
      </c>
      <c r="G142" s="91">
        <f t="shared" si="7"/>
        <v>0</v>
      </c>
      <c r="H142" s="91">
        <f t="shared" si="8"/>
        <v>0</v>
      </c>
    </row>
    <row r="143" ht="20.25" customHeight="1" spans="1:8">
      <c r="A143" s="92" t="s">
        <v>1738</v>
      </c>
      <c r="B143" s="9">
        <v>0</v>
      </c>
      <c r="C143" s="9">
        <v>0</v>
      </c>
      <c r="D143" s="9">
        <v>0</v>
      </c>
      <c r="E143" s="97">
        <v>0</v>
      </c>
      <c r="F143" s="91">
        <f t="shared" si="6"/>
        <v>0</v>
      </c>
      <c r="G143" s="91">
        <f t="shared" si="7"/>
        <v>0</v>
      </c>
      <c r="H143" s="91">
        <f t="shared" si="8"/>
        <v>0</v>
      </c>
    </row>
    <row r="144" ht="20.25" customHeight="1" spans="1:8">
      <c r="A144" s="92" t="s">
        <v>1739</v>
      </c>
      <c r="B144" s="9">
        <v>0</v>
      </c>
      <c r="C144" s="9">
        <v>0</v>
      </c>
      <c r="D144" s="9">
        <v>0</v>
      </c>
      <c r="E144" s="97">
        <f>SUM(E145:E152)</f>
        <v>0</v>
      </c>
      <c r="F144" s="91">
        <f t="shared" si="6"/>
        <v>0</v>
      </c>
      <c r="G144" s="91">
        <f t="shared" si="7"/>
        <v>0</v>
      </c>
      <c r="H144" s="91">
        <f t="shared" si="8"/>
        <v>0</v>
      </c>
    </row>
    <row r="145" ht="20.25" customHeight="1" spans="1:8">
      <c r="A145" s="92" t="s">
        <v>1740</v>
      </c>
      <c r="B145" s="9">
        <v>0</v>
      </c>
      <c r="C145" s="9">
        <v>0</v>
      </c>
      <c r="D145" s="9">
        <v>0</v>
      </c>
      <c r="E145" s="97">
        <v>0</v>
      </c>
      <c r="F145" s="91">
        <f t="shared" si="6"/>
        <v>0</v>
      </c>
      <c r="G145" s="91">
        <f t="shared" si="7"/>
        <v>0</v>
      </c>
      <c r="H145" s="91">
        <f t="shared" si="8"/>
        <v>0</v>
      </c>
    </row>
    <row r="146" ht="20.25" customHeight="1" spans="1:8">
      <c r="A146" s="92" t="s">
        <v>1741</v>
      </c>
      <c r="B146" s="9">
        <v>0</v>
      </c>
      <c r="C146" s="9">
        <v>0</v>
      </c>
      <c r="D146" s="9">
        <v>0</v>
      </c>
      <c r="E146" s="97">
        <v>0</v>
      </c>
      <c r="F146" s="91">
        <f t="shared" si="6"/>
        <v>0</v>
      </c>
      <c r="G146" s="91">
        <f t="shared" si="7"/>
        <v>0</v>
      </c>
      <c r="H146" s="91">
        <f t="shared" si="8"/>
        <v>0</v>
      </c>
    </row>
    <row r="147" ht="20.25" customHeight="1" spans="1:8">
      <c r="A147" s="92" t="s">
        <v>1742</v>
      </c>
      <c r="B147" s="9">
        <v>0</v>
      </c>
      <c r="C147" s="9">
        <v>0</v>
      </c>
      <c r="D147" s="9">
        <v>0</v>
      </c>
      <c r="E147" s="97">
        <v>0</v>
      </c>
      <c r="F147" s="91">
        <f t="shared" si="6"/>
        <v>0</v>
      </c>
      <c r="G147" s="91">
        <f t="shared" si="7"/>
        <v>0</v>
      </c>
      <c r="H147" s="91">
        <f t="shared" si="8"/>
        <v>0</v>
      </c>
    </row>
    <row r="148" ht="20.25" customHeight="1" spans="1:8">
      <c r="A148" s="92" t="s">
        <v>1743</v>
      </c>
      <c r="B148" s="9">
        <v>0</v>
      </c>
      <c r="C148" s="9">
        <v>0</v>
      </c>
      <c r="D148" s="9">
        <v>0</v>
      </c>
      <c r="E148" s="97">
        <v>0</v>
      </c>
      <c r="F148" s="91">
        <f t="shared" si="6"/>
        <v>0</v>
      </c>
      <c r="G148" s="91">
        <f t="shared" si="7"/>
        <v>0</v>
      </c>
      <c r="H148" s="91">
        <f t="shared" si="8"/>
        <v>0</v>
      </c>
    </row>
    <row r="149" ht="20.25" customHeight="1" spans="1:8">
      <c r="A149" s="92" t="s">
        <v>1744</v>
      </c>
      <c r="B149" s="9">
        <v>0</v>
      </c>
      <c r="C149" s="9">
        <v>0</v>
      </c>
      <c r="D149" s="9">
        <v>0</v>
      </c>
      <c r="E149" s="97">
        <v>0</v>
      </c>
      <c r="F149" s="91">
        <f t="shared" si="6"/>
        <v>0</v>
      </c>
      <c r="G149" s="91">
        <f t="shared" si="7"/>
        <v>0</v>
      </c>
      <c r="H149" s="91">
        <f t="shared" si="8"/>
        <v>0</v>
      </c>
    </row>
    <row r="150" ht="20.25" customHeight="1" spans="1:8">
      <c r="A150" s="92" t="s">
        <v>1745</v>
      </c>
      <c r="B150" s="9">
        <v>0</v>
      </c>
      <c r="C150" s="9">
        <v>0</v>
      </c>
      <c r="D150" s="9">
        <v>0</v>
      </c>
      <c r="E150" s="97">
        <v>0</v>
      </c>
      <c r="F150" s="91">
        <f t="shared" si="6"/>
        <v>0</v>
      </c>
      <c r="G150" s="91">
        <f t="shared" si="7"/>
        <v>0</v>
      </c>
      <c r="H150" s="91">
        <f t="shared" si="8"/>
        <v>0</v>
      </c>
    </row>
    <row r="151" ht="20.25" customHeight="1" spans="1:8">
      <c r="A151" s="92" t="s">
        <v>1746</v>
      </c>
      <c r="B151" s="9">
        <v>0</v>
      </c>
      <c r="C151" s="9">
        <v>0</v>
      </c>
      <c r="D151" s="9">
        <v>0</v>
      </c>
      <c r="E151" s="97">
        <v>0</v>
      </c>
      <c r="F151" s="91">
        <f t="shared" si="6"/>
        <v>0</v>
      </c>
      <c r="G151" s="91">
        <f t="shared" si="7"/>
        <v>0</v>
      </c>
      <c r="H151" s="91">
        <f t="shared" si="8"/>
        <v>0</v>
      </c>
    </row>
    <row r="152" ht="20.25" customHeight="1" spans="1:8">
      <c r="A152" s="92" t="s">
        <v>1747</v>
      </c>
      <c r="B152" s="9">
        <v>0</v>
      </c>
      <c r="C152" s="9">
        <v>0</v>
      </c>
      <c r="D152" s="9">
        <v>0</v>
      </c>
      <c r="E152" s="97">
        <v>0</v>
      </c>
      <c r="F152" s="91">
        <f t="shared" si="6"/>
        <v>0</v>
      </c>
      <c r="G152" s="91">
        <f t="shared" si="7"/>
        <v>0</v>
      </c>
      <c r="H152" s="91">
        <f t="shared" si="8"/>
        <v>0</v>
      </c>
    </row>
    <row r="153" ht="20.25" customHeight="1" spans="1:8">
      <c r="A153" s="92" t="s">
        <v>1748</v>
      </c>
      <c r="B153" s="9">
        <v>0</v>
      </c>
      <c r="C153" s="9">
        <v>0</v>
      </c>
      <c r="D153" s="9">
        <v>0</v>
      </c>
      <c r="E153" s="97">
        <f>SUM(E154:E159)</f>
        <v>0</v>
      </c>
      <c r="F153" s="91">
        <f t="shared" si="6"/>
        <v>0</v>
      </c>
      <c r="G153" s="91">
        <f t="shared" si="7"/>
        <v>0</v>
      </c>
      <c r="H153" s="91">
        <f t="shared" si="8"/>
        <v>0</v>
      </c>
    </row>
    <row r="154" ht="20.25" customHeight="1" spans="1:8">
      <c r="A154" s="92" t="s">
        <v>1749</v>
      </c>
      <c r="B154" s="9">
        <v>0</v>
      </c>
      <c r="C154" s="9">
        <v>0</v>
      </c>
      <c r="D154" s="9">
        <v>0</v>
      </c>
      <c r="E154" s="97">
        <v>0</v>
      </c>
      <c r="F154" s="91">
        <f t="shared" si="6"/>
        <v>0</v>
      </c>
      <c r="G154" s="91">
        <f t="shared" si="7"/>
        <v>0</v>
      </c>
      <c r="H154" s="91">
        <f t="shared" si="8"/>
        <v>0</v>
      </c>
    </row>
    <row r="155" ht="20.25" customHeight="1" spans="1:8">
      <c r="A155" s="92" t="s">
        <v>1750</v>
      </c>
      <c r="B155" s="9">
        <v>0</v>
      </c>
      <c r="C155" s="9">
        <v>0</v>
      </c>
      <c r="D155" s="9">
        <v>0</v>
      </c>
      <c r="E155" s="97">
        <v>0</v>
      </c>
      <c r="F155" s="91">
        <f t="shared" si="6"/>
        <v>0</v>
      </c>
      <c r="G155" s="91">
        <f t="shared" si="7"/>
        <v>0</v>
      </c>
      <c r="H155" s="91">
        <f t="shared" si="8"/>
        <v>0</v>
      </c>
    </row>
    <row r="156" ht="20.25" customHeight="1" spans="1:8">
      <c r="A156" s="92" t="s">
        <v>1751</v>
      </c>
      <c r="B156" s="9">
        <v>0</v>
      </c>
      <c r="C156" s="9">
        <v>0</v>
      </c>
      <c r="D156" s="9">
        <v>0</v>
      </c>
      <c r="E156" s="97">
        <v>0</v>
      </c>
      <c r="F156" s="91">
        <f t="shared" si="6"/>
        <v>0</v>
      </c>
      <c r="G156" s="91">
        <f t="shared" si="7"/>
        <v>0</v>
      </c>
      <c r="H156" s="91">
        <f t="shared" si="8"/>
        <v>0</v>
      </c>
    </row>
    <row r="157" ht="20.25" customHeight="1" spans="1:8">
      <c r="A157" s="92" t="s">
        <v>1752</v>
      </c>
      <c r="B157" s="9">
        <v>0</v>
      </c>
      <c r="C157" s="9">
        <v>0</v>
      </c>
      <c r="D157" s="9">
        <v>0</v>
      </c>
      <c r="E157" s="97">
        <v>0</v>
      </c>
      <c r="F157" s="91">
        <f t="shared" si="6"/>
        <v>0</v>
      </c>
      <c r="G157" s="91">
        <f t="shared" si="7"/>
        <v>0</v>
      </c>
      <c r="H157" s="91">
        <f t="shared" si="8"/>
        <v>0</v>
      </c>
    </row>
    <row r="158" ht="20.25" customHeight="1" spans="1:8">
      <c r="A158" s="92" t="s">
        <v>1753</v>
      </c>
      <c r="B158" s="9">
        <v>0</v>
      </c>
      <c r="C158" s="9">
        <v>0</v>
      </c>
      <c r="D158" s="9">
        <v>0</v>
      </c>
      <c r="E158" s="97">
        <v>0</v>
      </c>
      <c r="F158" s="91">
        <f t="shared" si="6"/>
        <v>0</v>
      </c>
      <c r="G158" s="91">
        <f t="shared" si="7"/>
        <v>0</v>
      </c>
      <c r="H158" s="91">
        <f t="shared" si="8"/>
        <v>0</v>
      </c>
    </row>
    <row r="159" ht="20.25" customHeight="1" spans="1:8">
      <c r="A159" s="92" t="s">
        <v>1754</v>
      </c>
      <c r="B159" s="9">
        <v>0</v>
      </c>
      <c r="C159" s="9">
        <v>0</v>
      </c>
      <c r="D159" s="9">
        <v>0</v>
      </c>
      <c r="E159" s="97">
        <v>0</v>
      </c>
      <c r="F159" s="91">
        <f t="shared" si="6"/>
        <v>0</v>
      </c>
      <c r="G159" s="91">
        <f t="shared" si="7"/>
        <v>0</v>
      </c>
      <c r="H159" s="91">
        <f t="shared" si="8"/>
        <v>0</v>
      </c>
    </row>
    <row r="160" ht="20.25" customHeight="1" spans="1:8">
      <c r="A160" s="92" t="s">
        <v>1755</v>
      </c>
      <c r="B160" s="9">
        <v>0</v>
      </c>
      <c r="C160" s="9">
        <v>0</v>
      </c>
      <c r="D160" s="9">
        <v>0</v>
      </c>
      <c r="E160" s="97">
        <f>SUM(E161:E168)</f>
        <v>0</v>
      </c>
      <c r="F160" s="91">
        <f t="shared" si="6"/>
        <v>0</v>
      </c>
      <c r="G160" s="91">
        <f t="shared" si="7"/>
        <v>0</v>
      </c>
      <c r="H160" s="91">
        <f t="shared" si="8"/>
        <v>0</v>
      </c>
    </row>
    <row r="161" ht="20.25" customHeight="1" spans="1:8">
      <c r="A161" s="92" t="s">
        <v>1756</v>
      </c>
      <c r="B161" s="9">
        <v>0</v>
      </c>
      <c r="C161" s="9">
        <v>0</v>
      </c>
      <c r="D161" s="9">
        <v>0</v>
      </c>
      <c r="E161" s="97">
        <v>0</v>
      </c>
      <c r="F161" s="91">
        <f t="shared" si="6"/>
        <v>0</v>
      </c>
      <c r="G161" s="91">
        <f t="shared" si="7"/>
        <v>0</v>
      </c>
      <c r="H161" s="91">
        <f t="shared" si="8"/>
        <v>0</v>
      </c>
    </row>
    <row r="162" ht="20.25" customHeight="1" spans="1:8">
      <c r="A162" s="92" t="s">
        <v>1757</v>
      </c>
      <c r="B162" s="9">
        <v>0</v>
      </c>
      <c r="C162" s="9">
        <v>0</v>
      </c>
      <c r="D162" s="9">
        <v>0</v>
      </c>
      <c r="E162" s="97">
        <v>0</v>
      </c>
      <c r="F162" s="91">
        <f t="shared" si="6"/>
        <v>0</v>
      </c>
      <c r="G162" s="91">
        <f t="shared" si="7"/>
        <v>0</v>
      </c>
      <c r="H162" s="91">
        <f t="shared" si="8"/>
        <v>0</v>
      </c>
    </row>
    <row r="163" ht="20.25" customHeight="1" spans="1:8">
      <c r="A163" s="92" t="s">
        <v>1758</v>
      </c>
      <c r="B163" s="9">
        <v>0</v>
      </c>
      <c r="C163" s="9">
        <v>0</v>
      </c>
      <c r="D163" s="9">
        <v>0</v>
      </c>
      <c r="E163" s="97">
        <v>0</v>
      </c>
      <c r="F163" s="91">
        <f t="shared" si="6"/>
        <v>0</v>
      </c>
      <c r="G163" s="91">
        <f t="shared" si="7"/>
        <v>0</v>
      </c>
      <c r="H163" s="91">
        <f t="shared" si="8"/>
        <v>0</v>
      </c>
    </row>
    <row r="164" ht="20.25" customHeight="1" spans="1:8">
      <c r="A164" s="92" t="s">
        <v>1759</v>
      </c>
      <c r="B164" s="9">
        <v>0</v>
      </c>
      <c r="C164" s="9">
        <v>0</v>
      </c>
      <c r="D164" s="9">
        <v>0</v>
      </c>
      <c r="E164" s="97">
        <v>0</v>
      </c>
      <c r="F164" s="91">
        <f t="shared" si="6"/>
        <v>0</v>
      </c>
      <c r="G164" s="91">
        <f t="shared" si="7"/>
        <v>0</v>
      </c>
      <c r="H164" s="91">
        <f t="shared" si="8"/>
        <v>0</v>
      </c>
    </row>
    <row r="165" ht="20.25" customHeight="1" spans="1:8">
      <c r="A165" s="92" t="s">
        <v>1760</v>
      </c>
      <c r="B165" s="9">
        <v>0</v>
      </c>
      <c r="C165" s="9">
        <v>0</v>
      </c>
      <c r="D165" s="9">
        <v>0</v>
      </c>
      <c r="E165" s="97">
        <v>0</v>
      </c>
      <c r="F165" s="91">
        <f t="shared" si="6"/>
        <v>0</v>
      </c>
      <c r="G165" s="91">
        <f t="shared" si="7"/>
        <v>0</v>
      </c>
      <c r="H165" s="91">
        <f t="shared" si="8"/>
        <v>0</v>
      </c>
    </row>
    <row r="166" ht="20.25" customHeight="1" spans="1:8">
      <c r="A166" s="92" t="s">
        <v>1761</v>
      </c>
      <c r="B166" s="9">
        <v>0</v>
      </c>
      <c r="C166" s="9">
        <v>0</v>
      </c>
      <c r="D166" s="9">
        <v>0</v>
      </c>
      <c r="E166" s="97">
        <v>0</v>
      </c>
      <c r="F166" s="91">
        <f t="shared" si="6"/>
        <v>0</v>
      </c>
      <c r="G166" s="91">
        <f t="shared" si="7"/>
        <v>0</v>
      </c>
      <c r="H166" s="91">
        <f t="shared" si="8"/>
        <v>0</v>
      </c>
    </row>
    <row r="167" ht="20.25" customHeight="1" spans="1:8">
      <c r="A167" s="92" t="s">
        <v>1762</v>
      </c>
      <c r="B167" s="9">
        <v>0</v>
      </c>
      <c r="C167" s="9">
        <v>0</v>
      </c>
      <c r="D167" s="9">
        <v>0</v>
      </c>
      <c r="E167" s="97">
        <v>0</v>
      </c>
      <c r="F167" s="91">
        <f t="shared" si="6"/>
        <v>0</v>
      </c>
      <c r="G167" s="91">
        <f t="shared" si="7"/>
        <v>0</v>
      </c>
      <c r="H167" s="91">
        <f t="shared" si="8"/>
        <v>0</v>
      </c>
    </row>
    <row r="168" ht="20.25" customHeight="1" spans="1:8">
      <c r="A168" s="92" t="s">
        <v>1763</v>
      </c>
      <c r="B168" s="9">
        <v>0</v>
      </c>
      <c r="C168" s="9">
        <v>0</v>
      </c>
      <c r="D168" s="9">
        <v>0</v>
      </c>
      <c r="E168" s="97">
        <v>0</v>
      </c>
      <c r="F168" s="91">
        <f t="shared" si="6"/>
        <v>0</v>
      </c>
      <c r="G168" s="91">
        <f t="shared" si="7"/>
        <v>0</v>
      </c>
      <c r="H168" s="91">
        <f t="shared" si="8"/>
        <v>0</v>
      </c>
    </row>
    <row r="169" ht="20.25" customHeight="1" spans="1:8">
      <c r="A169" s="92" t="s">
        <v>1764</v>
      </c>
      <c r="B169" s="9">
        <v>0</v>
      </c>
      <c r="C169" s="9">
        <v>0</v>
      </c>
      <c r="D169" s="9">
        <v>0</v>
      </c>
      <c r="E169" s="97">
        <f>SUM(E170:E171)</f>
        <v>0</v>
      </c>
      <c r="F169" s="91">
        <f t="shared" si="6"/>
        <v>0</v>
      </c>
      <c r="G169" s="91">
        <f t="shared" si="7"/>
        <v>0</v>
      </c>
      <c r="H169" s="91">
        <f t="shared" si="8"/>
        <v>0</v>
      </c>
    </row>
    <row r="170" ht="20.25" customHeight="1" spans="1:8">
      <c r="A170" s="92" t="s">
        <v>1765</v>
      </c>
      <c r="B170" s="9">
        <v>0</v>
      </c>
      <c r="C170" s="9">
        <v>0</v>
      </c>
      <c r="D170" s="9">
        <v>0</v>
      </c>
      <c r="E170" s="97">
        <v>0</v>
      </c>
      <c r="F170" s="91">
        <f t="shared" si="6"/>
        <v>0</v>
      </c>
      <c r="G170" s="91">
        <f t="shared" si="7"/>
        <v>0</v>
      </c>
      <c r="H170" s="91">
        <f t="shared" si="8"/>
        <v>0</v>
      </c>
    </row>
    <row r="171" ht="20.25" customHeight="1" spans="1:8">
      <c r="A171" s="92" t="s">
        <v>1766</v>
      </c>
      <c r="B171" s="9">
        <v>0</v>
      </c>
      <c r="C171" s="9">
        <v>0</v>
      </c>
      <c r="D171" s="9">
        <v>0</v>
      </c>
      <c r="E171" s="97">
        <v>0</v>
      </c>
      <c r="F171" s="91">
        <f t="shared" si="6"/>
        <v>0</v>
      </c>
      <c r="G171" s="91">
        <f t="shared" si="7"/>
        <v>0</v>
      </c>
      <c r="H171" s="91">
        <f t="shared" si="8"/>
        <v>0</v>
      </c>
    </row>
    <row r="172" ht="20.25" customHeight="1" spans="1:8">
      <c r="A172" s="92" t="s">
        <v>1767</v>
      </c>
      <c r="B172" s="9">
        <v>0</v>
      </c>
      <c r="C172" s="9">
        <v>0</v>
      </c>
      <c r="D172" s="9">
        <v>0</v>
      </c>
      <c r="E172" s="97">
        <f>SUM(E173:E174)</f>
        <v>0</v>
      </c>
      <c r="F172" s="91">
        <f t="shared" si="6"/>
        <v>0</v>
      </c>
      <c r="G172" s="91">
        <f t="shared" si="7"/>
        <v>0</v>
      </c>
      <c r="H172" s="91">
        <f t="shared" si="8"/>
        <v>0</v>
      </c>
    </row>
    <row r="173" ht="20.25" customHeight="1" spans="1:8">
      <c r="A173" s="92" t="s">
        <v>1768</v>
      </c>
      <c r="B173" s="9">
        <v>0</v>
      </c>
      <c r="C173" s="9">
        <v>0</v>
      </c>
      <c r="D173" s="9">
        <v>0</v>
      </c>
      <c r="E173" s="97">
        <v>0</v>
      </c>
      <c r="F173" s="91">
        <f t="shared" si="6"/>
        <v>0</v>
      </c>
      <c r="G173" s="91">
        <f t="shared" si="7"/>
        <v>0</v>
      </c>
      <c r="H173" s="91">
        <f t="shared" si="8"/>
        <v>0</v>
      </c>
    </row>
    <row r="174" ht="20.25" customHeight="1" spans="1:8">
      <c r="A174" s="92" t="s">
        <v>1769</v>
      </c>
      <c r="B174" s="9">
        <v>0</v>
      </c>
      <c r="C174" s="9">
        <v>0</v>
      </c>
      <c r="D174" s="9">
        <v>0</v>
      </c>
      <c r="E174" s="97">
        <v>0</v>
      </c>
      <c r="F174" s="91">
        <f t="shared" si="6"/>
        <v>0</v>
      </c>
      <c r="G174" s="91">
        <f t="shared" si="7"/>
        <v>0</v>
      </c>
      <c r="H174" s="91">
        <f t="shared" si="8"/>
        <v>0</v>
      </c>
    </row>
    <row r="175" ht="20.25" customHeight="1" spans="1:8">
      <c r="A175" s="92" t="s">
        <v>1770</v>
      </c>
      <c r="B175" s="9">
        <v>0</v>
      </c>
      <c r="C175" s="9">
        <v>0</v>
      </c>
      <c r="D175" s="9">
        <v>0</v>
      </c>
      <c r="E175" s="97">
        <v>0</v>
      </c>
      <c r="F175" s="91">
        <f t="shared" si="6"/>
        <v>0</v>
      </c>
      <c r="G175" s="91">
        <f t="shared" si="7"/>
        <v>0</v>
      </c>
      <c r="H175" s="91">
        <f t="shared" si="8"/>
        <v>0</v>
      </c>
    </row>
    <row r="176" ht="20.25" customHeight="1" spans="1:8">
      <c r="A176" s="92" t="s">
        <v>73</v>
      </c>
      <c r="B176" s="9">
        <v>0</v>
      </c>
      <c r="C176" s="9">
        <v>0</v>
      </c>
      <c r="D176" s="9">
        <v>0</v>
      </c>
      <c r="E176" s="97">
        <f>E177</f>
        <v>0</v>
      </c>
      <c r="F176" s="91">
        <f t="shared" si="6"/>
        <v>0</v>
      </c>
      <c r="G176" s="91">
        <f t="shared" si="7"/>
        <v>0</v>
      </c>
      <c r="H176" s="91">
        <f t="shared" si="8"/>
        <v>0</v>
      </c>
    </row>
    <row r="177" ht="20.25" customHeight="1" spans="1:8">
      <c r="A177" s="92" t="s">
        <v>1771</v>
      </c>
      <c r="B177" s="9">
        <v>0</v>
      </c>
      <c r="C177" s="9">
        <v>0</v>
      </c>
      <c r="D177" s="9">
        <v>0</v>
      </c>
      <c r="E177" s="97">
        <f>SUM(E178:E180)</f>
        <v>0</v>
      </c>
      <c r="F177" s="91">
        <f t="shared" si="6"/>
        <v>0</v>
      </c>
      <c r="G177" s="91">
        <f t="shared" si="7"/>
        <v>0</v>
      </c>
      <c r="H177" s="91">
        <f t="shared" si="8"/>
        <v>0</v>
      </c>
    </row>
    <row r="178" ht="20.25" customHeight="1" spans="1:8">
      <c r="A178" s="92" t="s">
        <v>1772</v>
      </c>
      <c r="B178" s="9">
        <v>0</v>
      </c>
      <c r="C178" s="9">
        <v>0</v>
      </c>
      <c r="D178" s="9">
        <v>0</v>
      </c>
      <c r="E178" s="97">
        <v>0</v>
      </c>
      <c r="F178" s="91">
        <f t="shared" si="6"/>
        <v>0</v>
      </c>
      <c r="G178" s="91">
        <f t="shared" si="7"/>
        <v>0</v>
      </c>
      <c r="H178" s="91">
        <f t="shared" si="8"/>
        <v>0</v>
      </c>
    </row>
    <row r="179" ht="20.25" customHeight="1" spans="1:8">
      <c r="A179" s="92" t="s">
        <v>1773</v>
      </c>
      <c r="B179" s="9">
        <v>0</v>
      </c>
      <c r="C179" s="9">
        <v>0</v>
      </c>
      <c r="D179" s="9">
        <v>0</v>
      </c>
      <c r="E179" s="97">
        <v>0</v>
      </c>
      <c r="F179" s="91">
        <f t="shared" si="6"/>
        <v>0</v>
      </c>
      <c r="G179" s="91">
        <f t="shared" si="7"/>
        <v>0</v>
      </c>
      <c r="H179" s="91">
        <f t="shared" si="8"/>
        <v>0</v>
      </c>
    </row>
    <row r="180" ht="20.25" customHeight="1" spans="1:8">
      <c r="A180" s="92" t="s">
        <v>1774</v>
      </c>
      <c r="B180" s="9">
        <v>0</v>
      </c>
      <c r="C180" s="9">
        <v>0</v>
      </c>
      <c r="D180" s="9">
        <v>0</v>
      </c>
      <c r="E180" s="97">
        <v>0</v>
      </c>
      <c r="F180" s="91">
        <f t="shared" si="6"/>
        <v>0</v>
      </c>
      <c r="G180" s="91">
        <f t="shared" si="7"/>
        <v>0</v>
      </c>
      <c r="H180" s="91">
        <f t="shared" si="8"/>
        <v>0</v>
      </c>
    </row>
    <row r="181" ht="20.25" customHeight="1" spans="1:8">
      <c r="A181" s="92" t="s">
        <v>75</v>
      </c>
      <c r="B181" s="9">
        <v>0</v>
      </c>
      <c r="C181" s="9">
        <v>0</v>
      </c>
      <c r="D181" s="9">
        <v>0</v>
      </c>
      <c r="E181" s="97">
        <f>E182</f>
        <v>0</v>
      </c>
      <c r="F181" s="91">
        <f t="shared" si="6"/>
        <v>0</v>
      </c>
      <c r="G181" s="91">
        <f t="shared" si="7"/>
        <v>0</v>
      </c>
      <c r="H181" s="91">
        <f t="shared" si="8"/>
        <v>0</v>
      </c>
    </row>
    <row r="182" ht="20.25" customHeight="1" spans="1:8">
      <c r="A182" s="92" t="s">
        <v>1070</v>
      </c>
      <c r="B182" s="9">
        <v>0</v>
      </c>
      <c r="C182" s="9">
        <v>0</v>
      </c>
      <c r="D182" s="9">
        <v>0</v>
      </c>
      <c r="E182" s="97">
        <f>SUM(E183:E184)</f>
        <v>0</v>
      </c>
      <c r="F182" s="91">
        <f t="shared" si="6"/>
        <v>0</v>
      </c>
      <c r="G182" s="91">
        <f t="shared" si="7"/>
        <v>0</v>
      </c>
      <c r="H182" s="91">
        <f t="shared" si="8"/>
        <v>0</v>
      </c>
    </row>
    <row r="183" ht="20.25" customHeight="1" spans="1:8">
      <c r="A183" s="92" t="s">
        <v>1775</v>
      </c>
      <c r="B183" s="9">
        <v>0</v>
      </c>
      <c r="C183" s="9">
        <v>0</v>
      </c>
      <c r="D183" s="9">
        <v>0</v>
      </c>
      <c r="E183" s="97">
        <v>0</v>
      </c>
      <c r="F183" s="91">
        <f t="shared" si="6"/>
        <v>0</v>
      </c>
      <c r="G183" s="91">
        <f t="shared" si="7"/>
        <v>0</v>
      </c>
      <c r="H183" s="91">
        <f t="shared" si="8"/>
        <v>0</v>
      </c>
    </row>
    <row r="184" ht="20.25" customHeight="1" spans="1:8">
      <c r="A184" s="92" t="s">
        <v>1776</v>
      </c>
      <c r="B184" s="9">
        <v>0</v>
      </c>
      <c r="C184" s="9">
        <v>0</v>
      </c>
      <c r="D184" s="9">
        <v>0</v>
      </c>
      <c r="E184" s="97">
        <v>0</v>
      </c>
      <c r="F184" s="91">
        <f t="shared" si="6"/>
        <v>0</v>
      </c>
      <c r="G184" s="91">
        <f t="shared" si="7"/>
        <v>0</v>
      </c>
      <c r="H184" s="91">
        <f t="shared" si="8"/>
        <v>0</v>
      </c>
    </row>
    <row r="185" ht="20.25" customHeight="1" spans="1:8">
      <c r="A185" s="92" t="s">
        <v>1777</v>
      </c>
      <c r="B185" s="9">
        <v>201960</v>
      </c>
      <c r="C185" s="9">
        <v>148571</v>
      </c>
      <c r="D185" s="9">
        <v>97358</v>
      </c>
      <c r="E185" s="97">
        <f>SUM(E186,E190,E199:E200)</f>
        <v>114744</v>
      </c>
      <c r="F185" s="91">
        <f t="shared" si="6"/>
        <v>56.815210932858</v>
      </c>
      <c r="G185" s="91">
        <f t="shared" si="7"/>
        <v>77.2317612454651</v>
      </c>
      <c r="H185" s="91">
        <f t="shared" si="8"/>
        <v>117.857803159473</v>
      </c>
    </row>
    <row r="186" ht="20.25" customHeight="1" spans="1:8">
      <c r="A186" s="92" t="s">
        <v>1778</v>
      </c>
      <c r="B186" s="9">
        <v>200000</v>
      </c>
      <c r="C186" s="9">
        <v>147500</v>
      </c>
      <c r="D186" s="9">
        <v>97100</v>
      </c>
      <c r="E186" s="97">
        <f>SUM(E187:E189)</f>
        <v>114500</v>
      </c>
      <c r="F186" s="91">
        <f t="shared" si="6"/>
        <v>57.25</v>
      </c>
      <c r="G186" s="91">
        <f t="shared" si="7"/>
        <v>77.6271186440678</v>
      </c>
      <c r="H186" s="91">
        <f t="shared" si="8"/>
        <v>117.919670442842</v>
      </c>
    </row>
    <row r="187" ht="20.25" customHeight="1" spans="1:8">
      <c r="A187" s="92" t="s">
        <v>1779</v>
      </c>
      <c r="B187" s="9">
        <v>0</v>
      </c>
      <c r="C187" s="9">
        <v>0</v>
      </c>
      <c r="D187" s="9">
        <v>0</v>
      </c>
      <c r="E187" s="97">
        <v>0</v>
      </c>
      <c r="F187" s="91">
        <f t="shared" si="6"/>
        <v>0</v>
      </c>
      <c r="G187" s="91">
        <f t="shared" si="7"/>
        <v>0</v>
      </c>
      <c r="H187" s="91">
        <f t="shared" si="8"/>
        <v>0</v>
      </c>
    </row>
    <row r="188" ht="20.25" customHeight="1" spans="1:8">
      <c r="A188" s="92" t="s">
        <v>1780</v>
      </c>
      <c r="B188" s="9">
        <v>0</v>
      </c>
      <c r="C188" s="9">
        <v>0</v>
      </c>
      <c r="D188" s="9">
        <v>97100</v>
      </c>
      <c r="E188" s="97">
        <v>114500</v>
      </c>
      <c r="F188" s="91">
        <f t="shared" si="6"/>
        <v>0</v>
      </c>
      <c r="G188" s="91">
        <f t="shared" si="7"/>
        <v>0</v>
      </c>
      <c r="H188" s="91">
        <f t="shared" si="8"/>
        <v>117.919670442842</v>
      </c>
    </row>
    <row r="189" ht="20.25" customHeight="1" spans="1:8">
      <c r="A189" s="92" t="s">
        <v>1781</v>
      </c>
      <c r="B189" s="9">
        <v>0</v>
      </c>
      <c r="C189" s="9">
        <v>0</v>
      </c>
      <c r="D189" s="9">
        <v>0</v>
      </c>
      <c r="E189" s="97">
        <v>0</v>
      </c>
      <c r="F189" s="91">
        <f t="shared" si="6"/>
        <v>0</v>
      </c>
      <c r="G189" s="91">
        <f t="shared" si="7"/>
        <v>0</v>
      </c>
      <c r="H189" s="91">
        <f t="shared" si="8"/>
        <v>0</v>
      </c>
    </row>
    <row r="190" ht="20.25" customHeight="1" spans="1:8">
      <c r="A190" s="92" t="s">
        <v>1782</v>
      </c>
      <c r="B190" s="9">
        <v>0</v>
      </c>
      <c r="C190" s="9">
        <v>0</v>
      </c>
      <c r="D190" s="9">
        <v>0</v>
      </c>
      <c r="E190" s="97">
        <f>SUM(E191:E198)</f>
        <v>0</v>
      </c>
      <c r="F190" s="91">
        <f t="shared" si="6"/>
        <v>0</v>
      </c>
      <c r="G190" s="91">
        <f t="shared" si="7"/>
        <v>0</v>
      </c>
      <c r="H190" s="91">
        <f t="shared" si="8"/>
        <v>0</v>
      </c>
    </row>
    <row r="191" ht="20.25" customHeight="1" spans="1:8">
      <c r="A191" s="92" t="s">
        <v>1783</v>
      </c>
      <c r="B191" s="9">
        <v>0</v>
      </c>
      <c r="C191" s="9">
        <v>0</v>
      </c>
      <c r="D191" s="9">
        <v>0</v>
      </c>
      <c r="E191" s="97">
        <v>0</v>
      </c>
      <c r="F191" s="91">
        <f t="shared" si="6"/>
        <v>0</v>
      </c>
      <c r="G191" s="91">
        <f t="shared" si="7"/>
        <v>0</v>
      </c>
      <c r="H191" s="91">
        <f t="shared" si="8"/>
        <v>0</v>
      </c>
    </row>
    <row r="192" ht="20.25" customHeight="1" spans="1:8">
      <c r="A192" s="92" t="s">
        <v>1784</v>
      </c>
      <c r="B192" s="9">
        <v>0</v>
      </c>
      <c r="C192" s="9">
        <v>0</v>
      </c>
      <c r="D192" s="9">
        <v>0</v>
      </c>
      <c r="E192" s="97">
        <v>0</v>
      </c>
      <c r="F192" s="91">
        <f t="shared" si="6"/>
        <v>0</v>
      </c>
      <c r="G192" s="91">
        <f t="shared" si="7"/>
        <v>0</v>
      </c>
      <c r="H192" s="91">
        <f t="shared" si="8"/>
        <v>0</v>
      </c>
    </row>
    <row r="193" ht="20.25" customHeight="1" spans="1:8">
      <c r="A193" s="92" t="s">
        <v>1785</v>
      </c>
      <c r="B193" s="9">
        <v>0</v>
      </c>
      <c r="C193" s="9">
        <v>0</v>
      </c>
      <c r="D193" s="9">
        <v>0</v>
      </c>
      <c r="E193" s="97">
        <v>0</v>
      </c>
      <c r="F193" s="91">
        <f t="shared" si="6"/>
        <v>0</v>
      </c>
      <c r="G193" s="91">
        <f t="shared" si="7"/>
        <v>0</v>
      </c>
      <c r="H193" s="91">
        <f t="shared" si="8"/>
        <v>0</v>
      </c>
    </row>
    <row r="194" ht="20.25" customHeight="1" spans="1:8">
      <c r="A194" s="92" t="s">
        <v>1786</v>
      </c>
      <c r="B194" s="9">
        <v>0</v>
      </c>
      <c r="C194" s="9">
        <v>0</v>
      </c>
      <c r="D194" s="9">
        <v>0</v>
      </c>
      <c r="E194" s="97">
        <v>0</v>
      </c>
      <c r="F194" s="91">
        <f t="shared" si="6"/>
        <v>0</v>
      </c>
      <c r="G194" s="91">
        <f t="shared" si="7"/>
        <v>0</v>
      </c>
      <c r="H194" s="91">
        <f t="shared" si="8"/>
        <v>0</v>
      </c>
    </row>
    <row r="195" ht="20.25" customHeight="1" spans="1:8">
      <c r="A195" s="92" t="s">
        <v>1787</v>
      </c>
      <c r="B195" s="9">
        <v>0</v>
      </c>
      <c r="C195" s="9">
        <v>0</v>
      </c>
      <c r="D195" s="9">
        <v>0</v>
      </c>
      <c r="E195" s="97">
        <v>0</v>
      </c>
      <c r="F195" s="91">
        <f t="shared" si="6"/>
        <v>0</v>
      </c>
      <c r="G195" s="91">
        <f t="shared" si="7"/>
        <v>0</v>
      </c>
      <c r="H195" s="91">
        <f t="shared" si="8"/>
        <v>0</v>
      </c>
    </row>
    <row r="196" ht="20.25" customHeight="1" spans="1:8">
      <c r="A196" s="92" t="s">
        <v>1788</v>
      </c>
      <c r="B196" s="9">
        <v>0</v>
      </c>
      <c r="C196" s="9">
        <v>0</v>
      </c>
      <c r="D196" s="9">
        <v>0</v>
      </c>
      <c r="E196" s="97">
        <v>0</v>
      </c>
      <c r="F196" s="91">
        <f t="shared" ref="F196:F259" si="9">IF(B196&lt;&gt;0,(E196/B196)*100,0)</f>
        <v>0</v>
      </c>
      <c r="G196" s="91">
        <f t="shared" ref="G196:G259" si="10">IF(C196&lt;&gt;0,(E196/C196)*100,0)</f>
        <v>0</v>
      </c>
      <c r="H196" s="91">
        <f t="shared" ref="H196:H259" si="11">IF(D196&lt;&gt;0,(E196/D196)*100,0)</f>
        <v>0</v>
      </c>
    </row>
    <row r="197" ht="20.25" customHeight="1" spans="1:8">
      <c r="A197" s="92" t="s">
        <v>1789</v>
      </c>
      <c r="B197" s="9">
        <v>0</v>
      </c>
      <c r="C197" s="9">
        <v>0</v>
      </c>
      <c r="D197" s="9">
        <v>0</v>
      </c>
      <c r="E197" s="97">
        <v>0</v>
      </c>
      <c r="F197" s="91">
        <f t="shared" si="9"/>
        <v>0</v>
      </c>
      <c r="G197" s="91">
        <f t="shared" si="10"/>
        <v>0</v>
      </c>
      <c r="H197" s="91">
        <f t="shared" si="11"/>
        <v>0</v>
      </c>
    </row>
    <row r="198" ht="20.25" customHeight="1" spans="1:8">
      <c r="A198" s="92" t="s">
        <v>1790</v>
      </c>
      <c r="B198" s="9">
        <v>0</v>
      </c>
      <c r="C198" s="9">
        <v>0</v>
      </c>
      <c r="D198" s="9">
        <v>0</v>
      </c>
      <c r="E198" s="97">
        <v>0</v>
      </c>
      <c r="F198" s="91">
        <f t="shared" si="9"/>
        <v>0</v>
      </c>
      <c r="G198" s="91">
        <f t="shared" si="10"/>
        <v>0</v>
      </c>
      <c r="H198" s="91">
        <f t="shared" si="11"/>
        <v>0</v>
      </c>
    </row>
    <row r="199" ht="20.25" customHeight="1" spans="1:8">
      <c r="A199" s="92" t="s">
        <v>1791</v>
      </c>
      <c r="B199" s="9">
        <v>0</v>
      </c>
      <c r="C199" s="9">
        <v>0</v>
      </c>
      <c r="D199" s="9">
        <v>0</v>
      </c>
      <c r="E199" s="97">
        <v>0</v>
      </c>
      <c r="F199" s="91">
        <f t="shared" si="9"/>
        <v>0</v>
      </c>
      <c r="G199" s="91">
        <f t="shared" si="10"/>
        <v>0</v>
      </c>
      <c r="H199" s="91">
        <f t="shared" si="11"/>
        <v>0</v>
      </c>
    </row>
    <row r="200" ht="20.25" customHeight="1" spans="1:8">
      <c r="A200" s="92" t="s">
        <v>1792</v>
      </c>
      <c r="B200" s="9">
        <v>1960</v>
      </c>
      <c r="C200" s="9">
        <v>1071</v>
      </c>
      <c r="D200" s="9">
        <v>258</v>
      </c>
      <c r="E200" s="97">
        <f>SUM(E201:E211)</f>
        <v>244</v>
      </c>
      <c r="F200" s="91">
        <f t="shared" si="9"/>
        <v>12.4489795918367</v>
      </c>
      <c r="G200" s="91">
        <f t="shared" si="10"/>
        <v>22.7824463118581</v>
      </c>
      <c r="H200" s="91">
        <f t="shared" si="11"/>
        <v>94.5736434108527</v>
      </c>
    </row>
    <row r="201" ht="20.25" customHeight="1" spans="1:8">
      <c r="A201" s="92" t="s">
        <v>1793</v>
      </c>
      <c r="B201" s="9">
        <v>0</v>
      </c>
      <c r="C201" s="9">
        <v>0</v>
      </c>
      <c r="D201" s="9">
        <v>0</v>
      </c>
      <c r="E201" s="97">
        <v>0</v>
      </c>
      <c r="F201" s="91">
        <f t="shared" si="9"/>
        <v>0</v>
      </c>
      <c r="G201" s="91">
        <f t="shared" si="10"/>
        <v>0</v>
      </c>
      <c r="H201" s="91">
        <f t="shared" si="11"/>
        <v>0</v>
      </c>
    </row>
    <row r="202" ht="20.25" customHeight="1" spans="1:8">
      <c r="A202" s="92" t="s">
        <v>1794</v>
      </c>
      <c r="B202" s="9">
        <v>0</v>
      </c>
      <c r="C202" s="9">
        <v>0</v>
      </c>
      <c r="D202" s="9">
        <v>47</v>
      </c>
      <c r="E202" s="97">
        <v>0</v>
      </c>
      <c r="F202" s="91">
        <f t="shared" si="9"/>
        <v>0</v>
      </c>
      <c r="G202" s="91">
        <f t="shared" si="10"/>
        <v>0</v>
      </c>
      <c r="H202" s="91">
        <f t="shared" si="11"/>
        <v>0</v>
      </c>
    </row>
    <row r="203" ht="20.25" customHeight="1" spans="1:8">
      <c r="A203" s="92" t="s">
        <v>1795</v>
      </c>
      <c r="B203" s="9">
        <v>0</v>
      </c>
      <c r="C203" s="9">
        <v>0</v>
      </c>
      <c r="D203" s="9">
        <v>101</v>
      </c>
      <c r="E203" s="97">
        <v>188</v>
      </c>
      <c r="F203" s="91">
        <f t="shared" si="9"/>
        <v>0</v>
      </c>
      <c r="G203" s="91">
        <f t="shared" si="10"/>
        <v>0</v>
      </c>
      <c r="H203" s="91">
        <f t="shared" si="11"/>
        <v>186.138613861386</v>
      </c>
    </row>
    <row r="204" ht="20.25" customHeight="1" spans="1:8">
      <c r="A204" s="92" t="s">
        <v>1796</v>
      </c>
      <c r="B204" s="9">
        <v>0</v>
      </c>
      <c r="C204" s="9">
        <v>0</v>
      </c>
      <c r="D204" s="9">
        <v>2</v>
      </c>
      <c r="E204" s="97">
        <v>0</v>
      </c>
      <c r="F204" s="91">
        <f t="shared" si="9"/>
        <v>0</v>
      </c>
      <c r="G204" s="91">
        <f t="shared" si="10"/>
        <v>0</v>
      </c>
      <c r="H204" s="91">
        <f t="shared" si="11"/>
        <v>0</v>
      </c>
    </row>
    <row r="205" ht="20.25" customHeight="1" spans="1:8">
      <c r="A205" s="92" t="s">
        <v>1797</v>
      </c>
      <c r="B205" s="9">
        <v>0</v>
      </c>
      <c r="C205" s="9">
        <v>0</v>
      </c>
      <c r="D205" s="9">
        <v>0</v>
      </c>
      <c r="E205" s="97">
        <v>0</v>
      </c>
      <c r="F205" s="91">
        <f t="shared" si="9"/>
        <v>0</v>
      </c>
      <c r="G205" s="91">
        <f t="shared" si="10"/>
        <v>0</v>
      </c>
      <c r="H205" s="91">
        <f t="shared" si="11"/>
        <v>0</v>
      </c>
    </row>
    <row r="206" ht="20.25" customHeight="1" spans="1:8">
      <c r="A206" s="92" t="s">
        <v>1798</v>
      </c>
      <c r="B206" s="9">
        <v>0</v>
      </c>
      <c r="C206" s="9">
        <v>0</v>
      </c>
      <c r="D206" s="9">
        <v>103</v>
      </c>
      <c r="E206" s="97">
        <v>48</v>
      </c>
      <c r="F206" s="91">
        <f t="shared" si="9"/>
        <v>0</v>
      </c>
      <c r="G206" s="91">
        <f t="shared" si="10"/>
        <v>0</v>
      </c>
      <c r="H206" s="91">
        <f t="shared" si="11"/>
        <v>46.6019417475728</v>
      </c>
    </row>
    <row r="207" ht="20.25" customHeight="1" spans="1:8">
      <c r="A207" s="92" t="s">
        <v>1799</v>
      </c>
      <c r="B207" s="9">
        <v>0</v>
      </c>
      <c r="C207" s="9">
        <v>0</v>
      </c>
      <c r="D207" s="9">
        <v>0</v>
      </c>
      <c r="E207" s="97">
        <v>0</v>
      </c>
      <c r="F207" s="91">
        <f t="shared" si="9"/>
        <v>0</v>
      </c>
      <c r="G207" s="91">
        <f t="shared" si="10"/>
        <v>0</v>
      </c>
      <c r="H207" s="91">
        <f t="shared" si="11"/>
        <v>0</v>
      </c>
    </row>
    <row r="208" ht="20.25" customHeight="1" spans="1:8">
      <c r="A208" s="92" t="s">
        <v>1800</v>
      </c>
      <c r="B208" s="9">
        <v>0</v>
      </c>
      <c r="C208" s="9">
        <v>0</v>
      </c>
      <c r="D208" s="9">
        <v>0</v>
      </c>
      <c r="E208" s="97">
        <v>0</v>
      </c>
      <c r="F208" s="91">
        <f t="shared" si="9"/>
        <v>0</v>
      </c>
      <c r="G208" s="91">
        <f t="shared" si="10"/>
        <v>0</v>
      </c>
      <c r="H208" s="91">
        <f t="shared" si="11"/>
        <v>0</v>
      </c>
    </row>
    <row r="209" ht="20.25" customHeight="1" spans="1:8">
      <c r="A209" s="92" t="s">
        <v>1801</v>
      </c>
      <c r="B209" s="9">
        <v>0</v>
      </c>
      <c r="C209" s="9">
        <v>0</v>
      </c>
      <c r="D209" s="9">
        <v>0</v>
      </c>
      <c r="E209" s="97">
        <v>0</v>
      </c>
      <c r="F209" s="91">
        <f t="shared" si="9"/>
        <v>0</v>
      </c>
      <c r="G209" s="91">
        <f t="shared" si="10"/>
        <v>0</v>
      </c>
      <c r="H209" s="91">
        <f t="shared" si="11"/>
        <v>0</v>
      </c>
    </row>
    <row r="210" ht="20.25" customHeight="1" spans="1:8">
      <c r="A210" s="92" t="s">
        <v>1802</v>
      </c>
      <c r="B210" s="9">
        <v>0</v>
      </c>
      <c r="C210" s="9">
        <v>0</v>
      </c>
      <c r="D210" s="9">
        <v>0</v>
      </c>
      <c r="E210" s="97">
        <v>0</v>
      </c>
      <c r="F210" s="91">
        <f t="shared" si="9"/>
        <v>0</v>
      </c>
      <c r="G210" s="91">
        <f t="shared" si="10"/>
        <v>0</v>
      </c>
      <c r="H210" s="91">
        <f t="shared" si="11"/>
        <v>0</v>
      </c>
    </row>
    <row r="211" ht="20.25" customHeight="1" spans="1:8">
      <c r="A211" s="92" t="s">
        <v>1803</v>
      </c>
      <c r="B211" s="9">
        <v>0</v>
      </c>
      <c r="C211" s="9">
        <v>0</v>
      </c>
      <c r="D211" s="9">
        <v>5</v>
      </c>
      <c r="E211" s="97">
        <v>8</v>
      </c>
      <c r="F211" s="91">
        <f t="shared" si="9"/>
        <v>0</v>
      </c>
      <c r="G211" s="91">
        <f t="shared" si="10"/>
        <v>0</v>
      </c>
      <c r="H211" s="91">
        <f t="shared" si="11"/>
        <v>160</v>
      </c>
    </row>
    <row r="212" ht="20.25" customHeight="1" spans="1:8">
      <c r="A212" s="92" t="s">
        <v>83</v>
      </c>
      <c r="B212" s="9">
        <v>9788</v>
      </c>
      <c r="C212" s="9">
        <v>7119</v>
      </c>
      <c r="D212" s="9">
        <v>1711</v>
      </c>
      <c r="E212" s="97">
        <f>E213</f>
        <v>7119</v>
      </c>
      <c r="F212" s="91">
        <f t="shared" si="9"/>
        <v>72.7319166326114</v>
      </c>
      <c r="G212" s="91">
        <f t="shared" si="10"/>
        <v>100</v>
      </c>
      <c r="H212" s="91">
        <f t="shared" si="11"/>
        <v>416.072472238457</v>
      </c>
    </row>
    <row r="213" ht="20.25" customHeight="1" spans="1:8">
      <c r="A213" s="92" t="s">
        <v>1804</v>
      </c>
      <c r="B213" s="9">
        <v>0</v>
      </c>
      <c r="C213" s="9">
        <v>0</v>
      </c>
      <c r="D213" s="9">
        <v>1711</v>
      </c>
      <c r="E213" s="97">
        <f>SUM(E214:E228)</f>
        <v>7119</v>
      </c>
      <c r="F213" s="91">
        <f t="shared" si="9"/>
        <v>0</v>
      </c>
      <c r="G213" s="91">
        <f t="shared" si="10"/>
        <v>0</v>
      </c>
      <c r="H213" s="91">
        <f t="shared" si="11"/>
        <v>416.072472238457</v>
      </c>
    </row>
    <row r="214" ht="20.25" customHeight="1" spans="1:8">
      <c r="A214" s="92" t="s">
        <v>1805</v>
      </c>
      <c r="B214" s="9">
        <v>0</v>
      </c>
      <c r="C214" s="9">
        <v>0</v>
      </c>
      <c r="D214" s="9">
        <v>0</v>
      </c>
      <c r="E214" s="97">
        <v>0</v>
      </c>
      <c r="F214" s="91">
        <f t="shared" si="9"/>
        <v>0</v>
      </c>
      <c r="G214" s="91">
        <f t="shared" si="10"/>
        <v>0</v>
      </c>
      <c r="H214" s="91">
        <f t="shared" si="11"/>
        <v>0</v>
      </c>
    </row>
    <row r="215" ht="20.25" customHeight="1" spans="1:8">
      <c r="A215" s="92" t="s">
        <v>1806</v>
      </c>
      <c r="B215" s="9">
        <v>0</v>
      </c>
      <c r="C215" s="9">
        <v>0</v>
      </c>
      <c r="D215" s="9">
        <v>0</v>
      </c>
      <c r="E215" s="97">
        <v>0</v>
      </c>
      <c r="F215" s="91">
        <f t="shared" si="9"/>
        <v>0</v>
      </c>
      <c r="G215" s="91">
        <f t="shared" si="10"/>
        <v>0</v>
      </c>
      <c r="H215" s="91">
        <f t="shared" si="11"/>
        <v>0</v>
      </c>
    </row>
    <row r="216" ht="20.25" customHeight="1" spans="1:8">
      <c r="A216" s="92" t="s">
        <v>1807</v>
      </c>
      <c r="B216" s="9">
        <v>0</v>
      </c>
      <c r="C216" s="9">
        <v>0</v>
      </c>
      <c r="D216" s="9">
        <v>513</v>
      </c>
      <c r="E216" s="97">
        <v>2284</v>
      </c>
      <c r="F216" s="91">
        <f t="shared" si="9"/>
        <v>0</v>
      </c>
      <c r="G216" s="91">
        <f t="shared" si="10"/>
        <v>0</v>
      </c>
      <c r="H216" s="91">
        <f t="shared" si="11"/>
        <v>445.224171539961</v>
      </c>
    </row>
    <row r="217" ht="20.25" customHeight="1" spans="1:8">
      <c r="A217" s="92" t="s">
        <v>1808</v>
      </c>
      <c r="B217" s="9">
        <v>0</v>
      </c>
      <c r="C217" s="9">
        <v>0</v>
      </c>
      <c r="D217" s="9">
        <v>0</v>
      </c>
      <c r="E217" s="97">
        <v>0</v>
      </c>
      <c r="F217" s="91">
        <f t="shared" si="9"/>
        <v>0</v>
      </c>
      <c r="G217" s="91">
        <f t="shared" si="10"/>
        <v>0</v>
      </c>
      <c r="H217" s="91">
        <f t="shared" si="11"/>
        <v>0</v>
      </c>
    </row>
    <row r="218" ht="20.25" customHeight="1" spans="1:8">
      <c r="A218" s="92" t="s">
        <v>1809</v>
      </c>
      <c r="B218" s="9">
        <v>0</v>
      </c>
      <c r="C218" s="9">
        <v>0</v>
      </c>
      <c r="D218" s="9">
        <v>0</v>
      </c>
      <c r="E218" s="97">
        <v>0</v>
      </c>
      <c r="F218" s="91">
        <f t="shared" si="9"/>
        <v>0</v>
      </c>
      <c r="G218" s="91">
        <f t="shared" si="10"/>
        <v>0</v>
      </c>
      <c r="H218" s="91">
        <f t="shared" si="11"/>
        <v>0</v>
      </c>
    </row>
    <row r="219" ht="20.25" customHeight="1" spans="1:8">
      <c r="A219" s="92" t="s">
        <v>1810</v>
      </c>
      <c r="B219" s="9">
        <v>0</v>
      </c>
      <c r="C219" s="9">
        <v>0</v>
      </c>
      <c r="D219" s="9">
        <v>0</v>
      </c>
      <c r="E219" s="97">
        <v>0</v>
      </c>
      <c r="F219" s="91">
        <f t="shared" si="9"/>
        <v>0</v>
      </c>
      <c r="G219" s="91">
        <f t="shared" si="10"/>
        <v>0</v>
      </c>
      <c r="H219" s="91">
        <f t="shared" si="11"/>
        <v>0</v>
      </c>
    </row>
    <row r="220" ht="20.25" customHeight="1" spans="1:8">
      <c r="A220" s="92" t="s">
        <v>1811</v>
      </c>
      <c r="B220" s="9">
        <v>0</v>
      </c>
      <c r="C220" s="9">
        <v>0</v>
      </c>
      <c r="D220" s="9">
        <v>0</v>
      </c>
      <c r="E220" s="97">
        <v>0</v>
      </c>
      <c r="F220" s="91">
        <f t="shared" si="9"/>
        <v>0</v>
      </c>
      <c r="G220" s="91">
        <f t="shared" si="10"/>
        <v>0</v>
      </c>
      <c r="H220" s="91">
        <f t="shared" si="11"/>
        <v>0</v>
      </c>
    </row>
    <row r="221" ht="20.25" customHeight="1" spans="1:8">
      <c r="A221" s="92" t="s">
        <v>1812</v>
      </c>
      <c r="B221" s="9">
        <v>0</v>
      </c>
      <c r="C221" s="9">
        <v>0</v>
      </c>
      <c r="D221" s="9">
        <v>0</v>
      </c>
      <c r="E221" s="97">
        <v>0</v>
      </c>
      <c r="F221" s="91">
        <f t="shared" si="9"/>
        <v>0</v>
      </c>
      <c r="G221" s="91">
        <f t="shared" si="10"/>
        <v>0</v>
      </c>
      <c r="H221" s="91">
        <f t="shared" si="11"/>
        <v>0</v>
      </c>
    </row>
    <row r="222" ht="20.25" customHeight="1" spans="1:8">
      <c r="A222" s="92" t="s">
        <v>1813</v>
      </c>
      <c r="B222" s="9">
        <v>0</v>
      </c>
      <c r="C222" s="9">
        <v>0</v>
      </c>
      <c r="D222" s="9">
        <v>0</v>
      </c>
      <c r="E222" s="97">
        <v>0</v>
      </c>
      <c r="F222" s="91">
        <f t="shared" si="9"/>
        <v>0</v>
      </c>
      <c r="G222" s="91">
        <f t="shared" si="10"/>
        <v>0</v>
      </c>
      <c r="H222" s="91">
        <f t="shared" si="11"/>
        <v>0</v>
      </c>
    </row>
    <row r="223" ht="20.25" customHeight="1" spans="1:8">
      <c r="A223" s="92" t="s">
        <v>1814</v>
      </c>
      <c r="B223" s="9">
        <v>0</v>
      </c>
      <c r="C223" s="9">
        <v>0</v>
      </c>
      <c r="D223" s="9">
        <v>0</v>
      </c>
      <c r="E223" s="97">
        <v>0</v>
      </c>
      <c r="F223" s="91">
        <f t="shared" si="9"/>
        <v>0</v>
      </c>
      <c r="G223" s="91">
        <f t="shared" si="10"/>
        <v>0</v>
      </c>
      <c r="H223" s="91">
        <f t="shared" si="11"/>
        <v>0</v>
      </c>
    </row>
    <row r="224" ht="20.25" customHeight="1" spans="1:8">
      <c r="A224" s="92" t="s">
        <v>1815</v>
      </c>
      <c r="B224" s="9">
        <v>0</v>
      </c>
      <c r="C224" s="9">
        <v>0</v>
      </c>
      <c r="D224" s="9">
        <v>0</v>
      </c>
      <c r="E224" s="97">
        <v>0</v>
      </c>
      <c r="F224" s="91">
        <f t="shared" si="9"/>
        <v>0</v>
      </c>
      <c r="G224" s="91">
        <f t="shared" si="10"/>
        <v>0</v>
      </c>
      <c r="H224" s="91">
        <f t="shared" si="11"/>
        <v>0</v>
      </c>
    </row>
    <row r="225" ht="20.25" customHeight="1" spans="1:8">
      <c r="A225" s="92" t="s">
        <v>1816</v>
      </c>
      <c r="B225" s="9">
        <v>0</v>
      </c>
      <c r="C225" s="9">
        <v>0</v>
      </c>
      <c r="D225" s="9">
        <v>0</v>
      </c>
      <c r="E225" s="97">
        <v>0</v>
      </c>
      <c r="F225" s="91">
        <f t="shared" si="9"/>
        <v>0</v>
      </c>
      <c r="G225" s="91">
        <f t="shared" si="10"/>
        <v>0</v>
      </c>
      <c r="H225" s="91">
        <f t="shared" si="11"/>
        <v>0</v>
      </c>
    </row>
    <row r="226" ht="20.25" customHeight="1" spans="1:8">
      <c r="A226" s="92" t="s">
        <v>1817</v>
      </c>
      <c r="B226" s="9">
        <v>0</v>
      </c>
      <c r="C226" s="9">
        <v>0</v>
      </c>
      <c r="D226" s="9">
        <v>0</v>
      </c>
      <c r="E226" s="97">
        <v>0</v>
      </c>
      <c r="F226" s="91">
        <f t="shared" si="9"/>
        <v>0</v>
      </c>
      <c r="G226" s="91">
        <f t="shared" si="10"/>
        <v>0</v>
      </c>
      <c r="H226" s="91">
        <f t="shared" si="11"/>
        <v>0</v>
      </c>
    </row>
    <row r="227" ht="20.25" customHeight="1" spans="1:8">
      <c r="A227" s="92" t="s">
        <v>1818</v>
      </c>
      <c r="B227" s="9">
        <v>0</v>
      </c>
      <c r="C227" s="9">
        <v>0</v>
      </c>
      <c r="D227" s="9">
        <v>1198</v>
      </c>
      <c r="E227" s="97">
        <v>4835</v>
      </c>
      <c r="F227" s="91">
        <f t="shared" si="9"/>
        <v>0</v>
      </c>
      <c r="G227" s="91">
        <f t="shared" si="10"/>
        <v>0</v>
      </c>
      <c r="H227" s="91">
        <f t="shared" si="11"/>
        <v>403.589315525876</v>
      </c>
    </row>
    <row r="228" ht="20.25" customHeight="1" spans="1:8">
      <c r="A228" s="92" t="s">
        <v>1819</v>
      </c>
      <c r="B228" s="9">
        <v>0</v>
      </c>
      <c r="C228" s="9">
        <v>0</v>
      </c>
      <c r="D228" s="9">
        <v>0</v>
      </c>
      <c r="E228" s="97">
        <v>0</v>
      </c>
      <c r="F228" s="91">
        <f t="shared" si="9"/>
        <v>0</v>
      </c>
      <c r="G228" s="91">
        <f t="shared" si="10"/>
        <v>0</v>
      </c>
      <c r="H228" s="91">
        <f t="shared" si="11"/>
        <v>0</v>
      </c>
    </row>
    <row r="229" ht="20.25" customHeight="1" spans="1:8">
      <c r="A229" s="92" t="s">
        <v>84</v>
      </c>
      <c r="B229" s="9">
        <v>227</v>
      </c>
      <c r="C229" s="9">
        <v>153</v>
      </c>
      <c r="D229" s="9">
        <v>160</v>
      </c>
      <c r="E229" s="97">
        <f>E230</f>
        <v>153</v>
      </c>
      <c r="F229" s="91">
        <f t="shared" si="9"/>
        <v>67.4008810572687</v>
      </c>
      <c r="G229" s="91">
        <f t="shared" si="10"/>
        <v>100</v>
      </c>
      <c r="H229" s="91">
        <f t="shared" si="11"/>
        <v>95.625</v>
      </c>
    </row>
    <row r="230" ht="20.25" customHeight="1" spans="1:8">
      <c r="A230" s="92" t="s">
        <v>1820</v>
      </c>
      <c r="B230" s="9">
        <v>0</v>
      </c>
      <c r="C230" s="9">
        <v>0</v>
      </c>
      <c r="D230" s="9">
        <v>160</v>
      </c>
      <c r="E230" s="97">
        <f>SUM(E231:E245)</f>
        <v>153</v>
      </c>
      <c r="F230" s="91">
        <f t="shared" si="9"/>
        <v>0</v>
      </c>
      <c r="G230" s="91">
        <f t="shared" si="10"/>
        <v>0</v>
      </c>
      <c r="H230" s="91">
        <f t="shared" si="11"/>
        <v>95.625</v>
      </c>
    </row>
    <row r="231" ht="20.25" customHeight="1" spans="1:8">
      <c r="A231" s="92" t="s">
        <v>1821</v>
      </c>
      <c r="B231" s="9">
        <v>0</v>
      </c>
      <c r="C231" s="9">
        <v>0</v>
      </c>
      <c r="D231" s="9">
        <v>0</v>
      </c>
      <c r="E231" s="97">
        <v>0</v>
      </c>
      <c r="F231" s="91">
        <f t="shared" si="9"/>
        <v>0</v>
      </c>
      <c r="G231" s="91">
        <f t="shared" si="10"/>
        <v>0</v>
      </c>
      <c r="H231" s="91">
        <f t="shared" si="11"/>
        <v>0</v>
      </c>
    </row>
    <row r="232" ht="20.25" customHeight="1" spans="1:8">
      <c r="A232" s="92" t="s">
        <v>1822</v>
      </c>
      <c r="B232" s="9">
        <v>0</v>
      </c>
      <c r="C232" s="9">
        <v>0</v>
      </c>
      <c r="D232" s="9">
        <v>0</v>
      </c>
      <c r="E232" s="97">
        <v>0</v>
      </c>
      <c r="F232" s="91">
        <f t="shared" si="9"/>
        <v>0</v>
      </c>
      <c r="G232" s="91">
        <f t="shared" si="10"/>
        <v>0</v>
      </c>
      <c r="H232" s="91">
        <f t="shared" si="11"/>
        <v>0</v>
      </c>
    </row>
    <row r="233" ht="20.25" customHeight="1" spans="1:8">
      <c r="A233" s="92" t="s">
        <v>1823</v>
      </c>
      <c r="B233" s="9">
        <v>0</v>
      </c>
      <c r="C233" s="9">
        <v>0</v>
      </c>
      <c r="D233" s="9">
        <v>58</v>
      </c>
      <c r="E233" s="97">
        <v>1</v>
      </c>
      <c r="F233" s="91">
        <f t="shared" si="9"/>
        <v>0</v>
      </c>
      <c r="G233" s="91">
        <f t="shared" si="10"/>
        <v>0</v>
      </c>
      <c r="H233" s="91">
        <f t="shared" si="11"/>
        <v>1.72413793103448</v>
      </c>
    </row>
    <row r="234" ht="20.25" customHeight="1" spans="1:8">
      <c r="A234" s="92" t="s">
        <v>1824</v>
      </c>
      <c r="B234" s="9">
        <v>0</v>
      </c>
      <c r="C234" s="9">
        <v>0</v>
      </c>
      <c r="D234" s="9">
        <v>0</v>
      </c>
      <c r="E234" s="97">
        <v>0</v>
      </c>
      <c r="F234" s="91">
        <f t="shared" si="9"/>
        <v>0</v>
      </c>
      <c r="G234" s="91">
        <f t="shared" si="10"/>
        <v>0</v>
      </c>
      <c r="H234" s="91">
        <f t="shared" si="11"/>
        <v>0</v>
      </c>
    </row>
    <row r="235" ht="20.25" customHeight="1" spans="1:8">
      <c r="A235" s="92" t="s">
        <v>1825</v>
      </c>
      <c r="B235" s="9">
        <v>0</v>
      </c>
      <c r="C235" s="9">
        <v>0</v>
      </c>
      <c r="D235" s="9">
        <v>0</v>
      </c>
      <c r="E235" s="97">
        <v>0</v>
      </c>
      <c r="F235" s="91">
        <f t="shared" si="9"/>
        <v>0</v>
      </c>
      <c r="G235" s="91">
        <f t="shared" si="10"/>
        <v>0</v>
      </c>
      <c r="H235" s="91">
        <f t="shared" si="11"/>
        <v>0</v>
      </c>
    </row>
    <row r="236" ht="20.25" customHeight="1" spans="1:8">
      <c r="A236" s="92" t="s">
        <v>1826</v>
      </c>
      <c r="B236" s="9">
        <v>0</v>
      </c>
      <c r="C236" s="9">
        <v>0</v>
      </c>
      <c r="D236" s="9">
        <v>0</v>
      </c>
      <c r="E236" s="97">
        <v>0</v>
      </c>
      <c r="F236" s="91">
        <f t="shared" si="9"/>
        <v>0</v>
      </c>
      <c r="G236" s="91">
        <f t="shared" si="10"/>
        <v>0</v>
      </c>
      <c r="H236" s="91">
        <f t="shared" si="11"/>
        <v>0</v>
      </c>
    </row>
    <row r="237" ht="20.25" customHeight="1" spans="1:8">
      <c r="A237" s="92" t="s">
        <v>1827</v>
      </c>
      <c r="B237" s="9">
        <v>0</v>
      </c>
      <c r="C237" s="9">
        <v>0</v>
      </c>
      <c r="D237" s="9">
        <v>0</v>
      </c>
      <c r="E237" s="97">
        <v>0</v>
      </c>
      <c r="F237" s="91">
        <f t="shared" si="9"/>
        <v>0</v>
      </c>
      <c r="G237" s="91">
        <f t="shared" si="10"/>
        <v>0</v>
      </c>
      <c r="H237" s="91">
        <f t="shared" si="11"/>
        <v>0</v>
      </c>
    </row>
    <row r="238" ht="20.25" customHeight="1" spans="1:8">
      <c r="A238" s="92" t="s">
        <v>1828</v>
      </c>
      <c r="B238" s="9">
        <v>0</v>
      </c>
      <c r="C238" s="9">
        <v>0</v>
      </c>
      <c r="D238" s="9">
        <v>0</v>
      </c>
      <c r="E238" s="97">
        <v>0</v>
      </c>
      <c r="F238" s="91">
        <f t="shared" si="9"/>
        <v>0</v>
      </c>
      <c r="G238" s="91">
        <f t="shared" si="10"/>
        <v>0</v>
      </c>
      <c r="H238" s="91">
        <f t="shared" si="11"/>
        <v>0</v>
      </c>
    </row>
    <row r="239" ht="20.25" customHeight="1" spans="1:8">
      <c r="A239" s="92" t="s">
        <v>1829</v>
      </c>
      <c r="B239" s="9">
        <v>0</v>
      </c>
      <c r="C239" s="9">
        <v>0</v>
      </c>
      <c r="D239" s="9">
        <v>0</v>
      </c>
      <c r="E239" s="97">
        <v>0</v>
      </c>
      <c r="F239" s="91">
        <f t="shared" si="9"/>
        <v>0</v>
      </c>
      <c r="G239" s="91">
        <f t="shared" si="10"/>
        <v>0</v>
      </c>
      <c r="H239" s="91">
        <f t="shared" si="11"/>
        <v>0</v>
      </c>
    </row>
    <row r="240" ht="20.25" customHeight="1" spans="1:8">
      <c r="A240" s="92" t="s">
        <v>1830</v>
      </c>
      <c r="B240" s="9">
        <v>0</v>
      </c>
      <c r="C240" s="9">
        <v>0</v>
      </c>
      <c r="D240" s="9">
        <v>0</v>
      </c>
      <c r="E240" s="97">
        <v>0</v>
      </c>
      <c r="F240" s="91">
        <f t="shared" si="9"/>
        <v>0</v>
      </c>
      <c r="G240" s="91">
        <f t="shared" si="10"/>
        <v>0</v>
      </c>
      <c r="H240" s="91">
        <f t="shared" si="11"/>
        <v>0</v>
      </c>
    </row>
    <row r="241" ht="20.25" customHeight="1" spans="1:8">
      <c r="A241" s="92" t="s">
        <v>1831</v>
      </c>
      <c r="B241" s="9">
        <v>0</v>
      </c>
      <c r="C241" s="9">
        <v>0</v>
      </c>
      <c r="D241" s="9">
        <v>0</v>
      </c>
      <c r="E241" s="97">
        <v>0</v>
      </c>
      <c r="F241" s="91">
        <f t="shared" si="9"/>
        <v>0</v>
      </c>
      <c r="G241" s="91">
        <f t="shared" si="10"/>
        <v>0</v>
      </c>
      <c r="H241" s="91">
        <f t="shared" si="11"/>
        <v>0</v>
      </c>
    </row>
    <row r="242" ht="20.25" customHeight="1" spans="1:8">
      <c r="A242" s="92" t="s">
        <v>1832</v>
      </c>
      <c r="B242" s="9">
        <v>0</v>
      </c>
      <c r="C242" s="9">
        <v>0</v>
      </c>
      <c r="D242" s="9">
        <v>0</v>
      </c>
      <c r="E242" s="97">
        <v>0</v>
      </c>
      <c r="F242" s="91">
        <f t="shared" si="9"/>
        <v>0</v>
      </c>
      <c r="G242" s="91">
        <f t="shared" si="10"/>
        <v>0</v>
      </c>
      <c r="H242" s="91">
        <f t="shared" si="11"/>
        <v>0</v>
      </c>
    </row>
    <row r="243" ht="20.25" customHeight="1" spans="1:8">
      <c r="A243" s="92" t="s">
        <v>1833</v>
      </c>
      <c r="B243" s="9">
        <v>0</v>
      </c>
      <c r="C243" s="9">
        <v>0</v>
      </c>
      <c r="D243" s="9">
        <v>0</v>
      </c>
      <c r="E243" s="97">
        <v>0</v>
      </c>
      <c r="F243" s="91">
        <f t="shared" si="9"/>
        <v>0</v>
      </c>
      <c r="G243" s="91">
        <f t="shared" si="10"/>
        <v>0</v>
      </c>
      <c r="H243" s="91">
        <f t="shared" si="11"/>
        <v>0</v>
      </c>
    </row>
    <row r="244" ht="20.25" customHeight="1" spans="1:8">
      <c r="A244" s="92" t="s">
        <v>1834</v>
      </c>
      <c r="B244" s="9">
        <v>0</v>
      </c>
      <c r="C244" s="9">
        <v>0</v>
      </c>
      <c r="D244" s="9">
        <v>102</v>
      </c>
      <c r="E244" s="97">
        <v>152</v>
      </c>
      <c r="F244" s="91">
        <f t="shared" si="9"/>
        <v>0</v>
      </c>
      <c r="G244" s="91">
        <f t="shared" si="10"/>
        <v>0</v>
      </c>
      <c r="H244" s="91">
        <f t="shared" si="11"/>
        <v>149.019607843137</v>
      </c>
    </row>
    <row r="245" ht="20.25" customHeight="1" spans="1:8">
      <c r="A245" s="92" t="s">
        <v>1835</v>
      </c>
      <c r="B245" s="9">
        <v>0</v>
      </c>
      <c r="C245" s="9">
        <v>0</v>
      </c>
      <c r="D245" s="9">
        <v>0</v>
      </c>
      <c r="E245" s="97">
        <v>0</v>
      </c>
      <c r="F245" s="91">
        <f t="shared" si="9"/>
        <v>0</v>
      </c>
      <c r="G245" s="91">
        <f t="shared" si="10"/>
        <v>0</v>
      </c>
      <c r="H245" s="91">
        <f t="shared" si="11"/>
        <v>0</v>
      </c>
    </row>
    <row r="246" ht="20.25" customHeight="1" spans="1:8">
      <c r="A246" s="92" t="s">
        <v>1836</v>
      </c>
      <c r="B246" s="9">
        <v>0</v>
      </c>
      <c r="C246" s="9">
        <v>0</v>
      </c>
      <c r="D246" s="9">
        <v>0</v>
      </c>
      <c r="E246" s="97">
        <f>SUM(E247,E260)</f>
        <v>0</v>
      </c>
      <c r="F246" s="91">
        <f t="shared" si="9"/>
        <v>0</v>
      </c>
      <c r="G246" s="91">
        <f t="shared" si="10"/>
        <v>0</v>
      </c>
      <c r="H246" s="91">
        <f t="shared" si="11"/>
        <v>0</v>
      </c>
    </row>
    <row r="247" ht="20.25" customHeight="1" spans="1:8">
      <c r="A247" s="92" t="s">
        <v>1837</v>
      </c>
      <c r="B247" s="9">
        <v>0</v>
      </c>
      <c r="C247" s="9">
        <v>0</v>
      </c>
      <c r="D247" s="9">
        <v>0</v>
      </c>
      <c r="E247" s="97">
        <f>SUM(E248:E259)</f>
        <v>0</v>
      </c>
      <c r="F247" s="91">
        <f t="shared" si="9"/>
        <v>0</v>
      </c>
      <c r="G247" s="91">
        <f t="shared" si="10"/>
        <v>0</v>
      </c>
      <c r="H247" s="91">
        <f t="shared" si="11"/>
        <v>0</v>
      </c>
    </row>
    <row r="248" ht="20.25" customHeight="1" spans="1:8">
      <c r="A248" s="92" t="s">
        <v>1838</v>
      </c>
      <c r="B248" s="9">
        <v>0</v>
      </c>
      <c r="C248" s="9">
        <v>0</v>
      </c>
      <c r="D248" s="9">
        <v>0</v>
      </c>
      <c r="E248" s="97">
        <v>0</v>
      </c>
      <c r="F248" s="91">
        <f t="shared" si="9"/>
        <v>0</v>
      </c>
      <c r="G248" s="91">
        <f t="shared" si="10"/>
        <v>0</v>
      </c>
      <c r="H248" s="91">
        <f t="shared" si="11"/>
        <v>0</v>
      </c>
    </row>
    <row r="249" ht="20.25" customHeight="1" spans="1:8">
      <c r="A249" s="92" t="s">
        <v>1839</v>
      </c>
      <c r="B249" s="9">
        <v>0</v>
      </c>
      <c r="C249" s="9">
        <v>0</v>
      </c>
      <c r="D249" s="9">
        <v>0</v>
      </c>
      <c r="E249" s="97">
        <v>0</v>
      </c>
      <c r="F249" s="91">
        <f t="shared" si="9"/>
        <v>0</v>
      </c>
      <c r="G249" s="91">
        <f t="shared" si="10"/>
        <v>0</v>
      </c>
      <c r="H249" s="91">
        <f t="shared" si="11"/>
        <v>0</v>
      </c>
    </row>
    <row r="250" ht="20.25" customHeight="1" spans="1:8">
      <c r="A250" s="92" t="s">
        <v>1840</v>
      </c>
      <c r="B250" s="9">
        <v>0</v>
      </c>
      <c r="C250" s="9">
        <v>0</v>
      </c>
      <c r="D250" s="9">
        <v>0</v>
      </c>
      <c r="E250" s="97">
        <v>0</v>
      </c>
      <c r="F250" s="91">
        <f t="shared" si="9"/>
        <v>0</v>
      </c>
      <c r="G250" s="91">
        <f t="shared" si="10"/>
        <v>0</v>
      </c>
      <c r="H250" s="91">
        <f t="shared" si="11"/>
        <v>0</v>
      </c>
    </row>
    <row r="251" ht="20.25" customHeight="1" spans="1:8">
      <c r="A251" s="92" t="s">
        <v>1841</v>
      </c>
      <c r="B251" s="9">
        <v>0</v>
      </c>
      <c r="C251" s="9">
        <v>0</v>
      </c>
      <c r="D251" s="9">
        <v>0</v>
      </c>
      <c r="E251" s="97">
        <v>0</v>
      </c>
      <c r="F251" s="91">
        <f t="shared" si="9"/>
        <v>0</v>
      </c>
      <c r="G251" s="91">
        <f t="shared" si="10"/>
        <v>0</v>
      </c>
      <c r="H251" s="91">
        <f t="shared" si="11"/>
        <v>0</v>
      </c>
    </row>
    <row r="252" ht="20.25" customHeight="1" spans="1:8">
      <c r="A252" s="92" t="s">
        <v>1842</v>
      </c>
      <c r="B252" s="9">
        <v>0</v>
      </c>
      <c r="C252" s="9">
        <v>0</v>
      </c>
      <c r="D252" s="9">
        <v>0</v>
      </c>
      <c r="E252" s="97">
        <v>0</v>
      </c>
      <c r="F252" s="91">
        <f t="shared" si="9"/>
        <v>0</v>
      </c>
      <c r="G252" s="91">
        <f t="shared" si="10"/>
        <v>0</v>
      </c>
      <c r="H252" s="91">
        <f t="shared" si="11"/>
        <v>0</v>
      </c>
    </row>
    <row r="253" ht="20.25" customHeight="1" spans="1:8">
      <c r="A253" s="92" t="s">
        <v>1843</v>
      </c>
      <c r="B253" s="9">
        <v>0</v>
      </c>
      <c r="C253" s="9">
        <v>0</v>
      </c>
      <c r="D253" s="9">
        <v>0</v>
      </c>
      <c r="E253" s="97">
        <v>0</v>
      </c>
      <c r="F253" s="91">
        <f t="shared" si="9"/>
        <v>0</v>
      </c>
      <c r="G253" s="91">
        <f t="shared" si="10"/>
        <v>0</v>
      </c>
      <c r="H253" s="91">
        <f t="shared" si="11"/>
        <v>0</v>
      </c>
    </row>
    <row r="254" ht="20.25" customHeight="1" spans="1:8">
      <c r="A254" s="92" t="s">
        <v>1844</v>
      </c>
      <c r="B254" s="9">
        <v>0</v>
      </c>
      <c r="C254" s="9">
        <v>0</v>
      </c>
      <c r="D254" s="9">
        <v>0</v>
      </c>
      <c r="E254" s="97">
        <v>0</v>
      </c>
      <c r="F254" s="91">
        <f t="shared" si="9"/>
        <v>0</v>
      </c>
      <c r="G254" s="91">
        <f t="shared" si="10"/>
        <v>0</v>
      </c>
      <c r="H254" s="91">
        <f t="shared" si="11"/>
        <v>0</v>
      </c>
    </row>
    <row r="255" ht="20.25" customHeight="1" spans="1:8">
      <c r="A255" s="92" t="s">
        <v>1845</v>
      </c>
      <c r="B255" s="9">
        <v>0</v>
      </c>
      <c r="C255" s="9">
        <v>0</v>
      </c>
      <c r="D255" s="9">
        <v>0</v>
      </c>
      <c r="E255" s="97">
        <v>0</v>
      </c>
      <c r="F255" s="91">
        <f t="shared" si="9"/>
        <v>0</v>
      </c>
      <c r="G255" s="91">
        <f t="shared" si="10"/>
        <v>0</v>
      </c>
      <c r="H255" s="91">
        <f t="shared" si="11"/>
        <v>0</v>
      </c>
    </row>
    <row r="256" ht="20.25" customHeight="1" spans="1:8">
      <c r="A256" s="92" t="s">
        <v>1846</v>
      </c>
      <c r="B256" s="9">
        <v>0</v>
      </c>
      <c r="C256" s="9">
        <v>0</v>
      </c>
      <c r="D256" s="9">
        <v>0</v>
      </c>
      <c r="E256" s="97">
        <v>0</v>
      </c>
      <c r="F256" s="91">
        <f t="shared" si="9"/>
        <v>0</v>
      </c>
      <c r="G256" s="91">
        <f t="shared" si="10"/>
        <v>0</v>
      </c>
      <c r="H256" s="91">
        <f t="shared" si="11"/>
        <v>0</v>
      </c>
    </row>
    <row r="257" ht="20.25" customHeight="1" spans="1:8">
      <c r="A257" s="92" t="s">
        <v>1847</v>
      </c>
      <c r="B257" s="9">
        <v>0</v>
      </c>
      <c r="C257" s="9">
        <v>0</v>
      </c>
      <c r="D257" s="9">
        <v>0</v>
      </c>
      <c r="E257" s="97">
        <v>0</v>
      </c>
      <c r="F257" s="91">
        <f t="shared" si="9"/>
        <v>0</v>
      </c>
      <c r="G257" s="91">
        <f t="shared" si="10"/>
        <v>0</v>
      </c>
      <c r="H257" s="91">
        <f t="shared" si="11"/>
        <v>0</v>
      </c>
    </row>
    <row r="258" ht="20.25" customHeight="1" spans="1:8">
      <c r="A258" s="92" t="s">
        <v>1848</v>
      </c>
      <c r="B258" s="9">
        <v>0</v>
      </c>
      <c r="C258" s="9">
        <v>0</v>
      </c>
      <c r="D258" s="9">
        <v>0</v>
      </c>
      <c r="E258" s="97">
        <v>0</v>
      </c>
      <c r="F258" s="91">
        <f t="shared" si="9"/>
        <v>0</v>
      </c>
      <c r="G258" s="91">
        <f t="shared" si="10"/>
        <v>0</v>
      </c>
      <c r="H258" s="91">
        <f t="shared" si="11"/>
        <v>0</v>
      </c>
    </row>
    <row r="259" ht="20.25" customHeight="1" spans="1:8">
      <c r="A259" s="92" t="s">
        <v>1849</v>
      </c>
      <c r="B259" s="9">
        <v>0</v>
      </c>
      <c r="C259" s="9">
        <v>0</v>
      </c>
      <c r="D259" s="9">
        <v>0</v>
      </c>
      <c r="E259" s="97">
        <v>0</v>
      </c>
      <c r="F259" s="91">
        <f t="shared" si="9"/>
        <v>0</v>
      </c>
      <c r="G259" s="91">
        <f t="shared" si="10"/>
        <v>0</v>
      </c>
      <c r="H259" s="91">
        <f t="shared" si="11"/>
        <v>0</v>
      </c>
    </row>
    <row r="260" ht="20.25" customHeight="1" spans="1:8">
      <c r="A260" s="92" t="s">
        <v>1850</v>
      </c>
      <c r="B260" s="9">
        <v>0</v>
      </c>
      <c r="C260" s="9">
        <v>0</v>
      </c>
      <c r="D260" s="9">
        <v>0</v>
      </c>
      <c r="E260" s="97">
        <f>SUM(E261:E266)</f>
        <v>0</v>
      </c>
      <c r="F260" s="91">
        <f t="shared" ref="F260:F266" si="12">IF(B260&lt;&gt;0,(E260/B260)*100,0)</f>
        <v>0</v>
      </c>
      <c r="G260" s="91">
        <f t="shared" ref="G260:G266" si="13">IF(C260&lt;&gt;0,(E260/C260)*100,0)</f>
        <v>0</v>
      </c>
      <c r="H260" s="91">
        <f t="shared" ref="H260:H266" si="14">IF(D260&lt;&gt;0,(E260/D260)*100,0)</f>
        <v>0</v>
      </c>
    </row>
    <row r="261" ht="20.25" customHeight="1" spans="1:8">
      <c r="A261" s="92" t="s">
        <v>1851</v>
      </c>
      <c r="B261" s="9">
        <v>0</v>
      </c>
      <c r="C261" s="9">
        <v>0</v>
      </c>
      <c r="D261" s="9">
        <v>0</v>
      </c>
      <c r="E261" s="97">
        <v>0</v>
      </c>
      <c r="F261" s="91">
        <f t="shared" si="12"/>
        <v>0</v>
      </c>
      <c r="G261" s="91">
        <f t="shared" si="13"/>
        <v>0</v>
      </c>
      <c r="H261" s="91">
        <f t="shared" si="14"/>
        <v>0</v>
      </c>
    </row>
    <row r="262" ht="20.25" customHeight="1" spans="1:8">
      <c r="A262" s="92" t="s">
        <v>1852</v>
      </c>
      <c r="B262" s="9">
        <v>0</v>
      </c>
      <c r="C262" s="9">
        <v>0</v>
      </c>
      <c r="D262" s="9">
        <v>0</v>
      </c>
      <c r="E262" s="97">
        <v>0</v>
      </c>
      <c r="F262" s="91">
        <f t="shared" si="12"/>
        <v>0</v>
      </c>
      <c r="G262" s="91">
        <f t="shared" si="13"/>
        <v>0</v>
      </c>
      <c r="H262" s="91">
        <f t="shared" si="14"/>
        <v>0</v>
      </c>
    </row>
    <row r="263" ht="20.25" customHeight="1" spans="1:8">
      <c r="A263" s="92" t="s">
        <v>1853</v>
      </c>
      <c r="B263" s="9">
        <v>0</v>
      </c>
      <c r="C263" s="9">
        <v>0</v>
      </c>
      <c r="D263" s="9">
        <v>0</v>
      </c>
      <c r="E263" s="97">
        <v>0</v>
      </c>
      <c r="F263" s="91">
        <f t="shared" si="12"/>
        <v>0</v>
      </c>
      <c r="G263" s="91">
        <f t="shared" si="13"/>
        <v>0</v>
      </c>
      <c r="H263" s="91">
        <f t="shared" si="14"/>
        <v>0</v>
      </c>
    </row>
    <row r="264" ht="20.25" customHeight="1" spans="1:8">
      <c r="A264" s="92" t="s">
        <v>1854</v>
      </c>
      <c r="B264" s="9">
        <v>0</v>
      </c>
      <c r="C264" s="9">
        <v>0</v>
      </c>
      <c r="D264" s="9">
        <v>0</v>
      </c>
      <c r="E264" s="97">
        <v>0</v>
      </c>
      <c r="F264" s="91">
        <f t="shared" si="12"/>
        <v>0</v>
      </c>
      <c r="G264" s="91">
        <f t="shared" si="13"/>
        <v>0</v>
      </c>
      <c r="H264" s="91">
        <f t="shared" si="14"/>
        <v>0</v>
      </c>
    </row>
    <row r="265" ht="20.25" customHeight="1" spans="1:8">
      <c r="A265" s="92" t="s">
        <v>1855</v>
      </c>
      <c r="B265" s="9">
        <v>0</v>
      </c>
      <c r="C265" s="9">
        <v>0</v>
      </c>
      <c r="D265" s="9">
        <v>0</v>
      </c>
      <c r="E265" s="97">
        <v>0</v>
      </c>
      <c r="F265" s="91">
        <f t="shared" si="12"/>
        <v>0</v>
      </c>
      <c r="G265" s="91">
        <f t="shared" si="13"/>
        <v>0</v>
      </c>
      <c r="H265" s="91">
        <f t="shared" si="14"/>
        <v>0</v>
      </c>
    </row>
    <row r="266" ht="20.25" customHeight="1" spans="1:8">
      <c r="A266" s="92" t="s">
        <v>1856</v>
      </c>
      <c r="B266" s="9">
        <v>0</v>
      </c>
      <c r="C266" s="9">
        <v>0</v>
      </c>
      <c r="D266" s="9">
        <v>0</v>
      </c>
      <c r="E266" s="97">
        <v>0</v>
      </c>
      <c r="F266" s="91">
        <f t="shared" si="12"/>
        <v>0</v>
      </c>
      <c r="G266" s="91">
        <f t="shared" si="13"/>
        <v>0</v>
      </c>
      <c r="H266" s="91">
        <f t="shared" si="14"/>
        <v>0</v>
      </c>
    </row>
    <row r="267" ht="20.25" customHeight="1" spans="1:8">
      <c r="A267" s="92"/>
      <c r="B267" s="9">
        <v>0</v>
      </c>
      <c r="C267" s="9">
        <v>0</v>
      </c>
      <c r="D267" s="9">
        <v>0</v>
      </c>
      <c r="E267" s="98">
        <f>IF(ISERROR(VLOOKUP($A267,'[1]L09'!A$1:C$65536,3,FALSE)),0,VLOOKUP($A267,'[1]L09'!A$1:C$65536,3,FALSE))</f>
        <v>0</v>
      </c>
      <c r="F267" s="91">
        <v>0</v>
      </c>
      <c r="G267" s="91">
        <v>0</v>
      </c>
      <c r="H267" s="91">
        <v>0</v>
      </c>
    </row>
    <row r="268" ht="20.25" customHeight="1" spans="1:8">
      <c r="A268" s="30" t="s">
        <v>1857</v>
      </c>
      <c r="B268" s="9">
        <v>657026</v>
      </c>
      <c r="C268" s="9">
        <v>290375</v>
      </c>
      <c r="D268" s="9">
        <v>139644</v>
      </c>
      <c r="E268" s="98">
        <v>234341</v>
      </c>
      <c r="F268" s="91">
        <f t="shared" ref="F268:F278" si="15">IF(B268&lt;&gt;0,(E268/B268)*100,0)</f>
        <v>35.6669294670226</v>
      </c>
      <c r="G268" s="91">
        <f t="shared" ref="G268:G278" si="16">IF(C268&lt;&gt;0,(E268/C268)*100,0)</f>
        <v>80.7028842014636</v>
      </c>
      <c r="H268" s="91">
        <f t="shared" ref="H268:H278" si="17">IF(D268&lt;&gt;0,(E268/D268)*100,0)</f>
        <v>167.813153447338</v>
      </c>
    </row>
    <row r="269" ht="20.25" customHeight="1" spans="1:8">
      <c r="A269" s="92"/>
      <c r="B269" s="99">
        <v>0</v>
      </c>
      <c r="C269" s="99">
        <v>0</v>
      </c>
      <c r="D269" s="99">
        <v>0</v>
      </c>
      <c r="E269" s="98">
        <f>IF(ISERROR(VLOOKUP($A269,'[1]L09'!A$1:C$65536,3,FALSE)),0,VLOOKUP($A269,'[1]L09'!A$1:C$65536,3,FALSE))</f>
        <v>0</v>
      </c>
      <c r="F269" s="100">
        <v>0</v>
      </c>
      <c r="G269" s="100">
        <v>0</v>
      </c>
      <c r="H269" s="91">
        <f t="shared" si="17"/>
        <v>0</v>
      </c>
    </row>
    <row r="270" ht="20.25" customHeight="1" spans="1:8">
      <c r="A270" s="92" t="s">
        <v>1858</v>
      </c>
      <c r="B270" s="9">
        <v>0</v>
      </c>
      <c r="C270" s="9">
        <v>0</v>
      </c>
      <c r="D270" s="9">
        <v>0</v>
      </c>
      <c r="E270" s="98">
        <v>7401</v>
      </c>
      <c r="F270" s="91">
        <f t="shared" si="15"/>
        <v>0</v>
      </c>
      <c r="G270" s="91">
        <f t="shared" si="16"/>
        <v>0</v>
      </c>
      <c r="H270" s="91">
        <f t="shared" si="17"/>
        <v>0</v>
      </c>
    </row>
    <row r="271" ht="20.25" customHeight="1" spans="1:8">
      <c r="A271" s="92" t="s">
        <v>1859</v>
      </c>
      <c r="B271" s="9">
        <v>0</v>
      </c>
      <c r="C271" s="9">
        <v>0</v>
      </c>
      <c r="D271" s="9">
        <v>2932</v>
      </c>
      <c r="E271" s="98">
        <v>8030</v>
      </c>
      <c r="F271" s="91">
        <f t="shared" si="15"/>
        <v>0</v>
      </c>
      <c r="G271" s="91">
        <f t="shared" si="16"/>
        <v>0</v>
      </c>
      <c r="H271" s="91">
        <f t="shared" si="17"/>
        <v>273.87448840382</v>
      </c>
    </row>
    <row r="272" ht="20.25" customHeight="1" spans="1:8">
      <c r="A272" s="92" t="s">
        <v>91</v>
      </c>
      <c r="B272" s="9">
        <v>0</v>
      </c>
      <c r="C272" s="9">
        <v>0</v>
      </c>
      <c r="D272" s="9">
        <v>43048</v>
      </c>
      <c r="E272" s="98">
        <v>10500</v>
      </c>
      <c r="F272" s="91">
        <f t="shared" si="15"/>
        <v>0</v>
      </c>
      <c r="G272" s="91">
        <f t="shared" si="16"/>
        <v>0</v>
      </c>
      <c r="H272" s="91">
        <f t="shared" si="17"/>
        <v>24.3913770674596</v>
      </c>
    </row>
    <row r="273" ht="20.25" customHeight="1" spans="1:8">
      <c r="A273" s="92" t="s">
        <v>92</v>
      </c>
      <c r="B273" s="9">
        <v>0</v>
      </c>
      <c r="C273" s="9">
        <v>0</v>
      </c>
      <c r="D273" s="9">
        <v>55860</v>
      </c>
      <c r="E273" s="98">
        <v>5690</v>
      </c>
      <c r="F273" s="91">
        <f t="shared" si="15"/>
        <v>0</v>
      </c>
      <c r="G273" s="91">
        <f t="shared" si="16"/>
        <v>0</v>
      </c>
      <c r="H273" s="91">
        <f t="shared" si="17"/>
        <v>10.1861797350519</v>
      </c>
    </row>
    <row r="274" ht="20.25" customHeight="1" spans="1:8">
      <c r="A274" s="92" t="s">
        <v>93</v>
      </c>
      <c r="B274" s="9">
        <v>0</v>
      </c>
      <c r="C274" s="9">
        <v>0</v>
      </c>
      <c r="D274" s="9">
        <v>0</v>
      </c>
      <c r="E274" s="98">
        <f>IF(ISERROR(VLOOKUP($A274,'[1]L09'!A$1:C$65536,3,FALSE)),0,VLOOKUP($A274,'[1]L09'!A$1:C$65536,3,FALSE))</f>
        <v>0</v>
      </c>
      <c r="F274" s="91">
        <f t="shared" si="15"/>
        <v>0</v>
      </c>
      <c r="G274" s="91">
        <f t="shared" si="16"/>
        <v>0</v>
      </c>
      <c r="H274" s="91">
        <f t="shared" si="17"/>
        <v>0</v>
      </c>
    </row>
    <row r="275" ht="20.25" customHeight="1" spans="1:8">
      <c r="A275" s="92" t="s">
        <v>1860</v>
      </c>
      <c r="B275" s="9">
        <v>0</v>
      </c>
      <c r="C275" s="9">
        <v>0</v>
      </c>
      <c r="D275" s="9">
        <v>0</v>
      </c>
      <c r="E275" s="98">
        <f>IF(ISERROR(VLOOKUP($A275,'[1]L09'!A$1:C$65536,3,FALSE)),0,VLOOKUP($A275,'[1]L09'!A$1:C$65536,3,FALSE))</f>
        <v>0</v>
      </c>
      <c r="F275" s="91">
        <f t="shared" si="15"/>
        <v>0</v>
      </c>
      <c r="G275" s="91">
        <f t="shared" si="16"/>
        <v>0</v>
      </c>
      <c r="H275" s="91">
        <f t="shared" si="17"/>
        <v>0</v>
      </c>
    </row>
    <row r="276" ht="20.25" customHeight="1" spans="1:8">
      <c r="A276" s="92" t="s">
        <v>1861</v>
      </c>
      <c r="B276" s="9">
        <v>0</v>
      </c>
      <c r="C276" s="9">
        <v>0</v>
      </c>
      <c r="D276" s="9">
        <v>0</v>
      </c>
      <c r="E276" s="98">
        <f>IF(ISERROR(VLOOKUP($A276,'[1]L09'!A$1:C$65536,3,FALSE)),0,VLOOKUP($A276,'[1]L09'!A$1:C$65536,3,FALSE))</f>
        <v>0</v>
      </c>
      <c r="F276" s="91">
        <f t="shared" si="15"/>
        <v>0</v>
      </c>
      <c r="G276" s="91">
        <f t="shared" si="16"/>
        <v>0</v>
      </c>
      <c r="H276" s="91">
        <f t="shared" si="17"/>
        <v>0</v>
      </c>
    </row>
    <row r="277" ht="20.25" customHeight="1" spans="1:8">
      <c r="A277" s="92" t="s">
        <v>1862</v>
      </c>
      <c r="B277" s="9">
        <v>0</v>
      </c>
      <c r="C277" s="9">
        <v>0</v>
      </c>
      <c r="D277" s="9">
        <v>0</v>
      </c>
      <c r="E277" s="98">
        <f>IF(ISERROR(VLOOKUP($A277,'[1]L09'!A$1:C$65536,3,FALSE)),0,VLOOKUP($A277,'[1]L09'!A$1:C$65536,3,FALSE))</f>
        <v>0</v>
      </c>
      <c r="F277" s="91">
        <f t="shared" si="15"/>
        <v>0</v>
      </c>
      <c r="G277" s="91">
        <f t="shared" si="16"/>
        <v>0</v>
      </c>
      <c r="H277" s="91">
        <f t="shared" si="17"/>
        <v>0</v>
      </c>
    </row>
    <row r="278" ht="20.25" customHeight="1" spans="1:8">
      <c r="A278" s="92" t="s">
        <v>1863</v>
      </c>
      <c r="B278" s="9">
        <v>0</v>
      </c>
      <c r="C278" s="9">
        <v>0</v>
      </c>
      <c r="D278" s="9">
        <v>8850</v>
      </c>
      <c r="E278" s="98">
        <v>56034</v>
      </c>
      <c r="F278" s="91">
        <f t="shared" si="15"/>
        <v>0</v>
      </c>
      <c r="G278" s="91">
        <f t="shared" si="16"/>
        <v>0</v>
      </c>
      <c r="H278" s="91">
        <f t="shared" si="17"/>
        <v>633.152542372881</v>
      </c>
    </row>
    <row r="279" ht="20.25" customHeight="1" spans="1:8">
      <c r="A279" s="92"/>
      <c r="B279" s="9">
        <v>0</v>
      </c>
      <c r="C279" s="9">
        <v>0</v>
      </c>
      <c r="D279" s="9">
        <v>0</v>
      </c>
      <c r="E279" s="98">
        <f>IF(ISERROR(VLOOKUP($A279,'[1]L09'!A$1:C$65536,3,FALSE)),0,VLOOKUP($A279,'[1]L09'!A$1:C$65536,3,FALSE))</f>
        <v>0</v>
      </c>
      <c r="F279" s="91">
        <v>0</v>
      </c>
      <c r="G279" s="91">
        <v>0</v>
      </c>
      <c r="H279" s="91">
        <v>0</v>
      </c>
    </row>
    <row r="280" ht="20.25" customHeight="1" spans="1:8">
      <c r="A280" s="30" t="s">
        <v>1864</v>
      </c>
      <c r="B280" s="9">
        <v>0</v>
      </c>
      <c r="C280" s="9">
        <v>0</v>
      </c>
      <c r="D280" s="9">
        <v>250334</v>
      </c>
      <c r="E280" s="98">
        <v>321996</v>
      </c>
      <c r="F280" s="91">
        <f>IF(B280&lt;&gt;0,(E280/B280)*100,0)</f>
        <v>0</v>
      </c>
      <c r="G280" s="91">
        <f>IF(C280&lt;&gt;0,(E280/C280)*100,0)</f>
        <v>0</v>
      </c>
      <c r="H280" s="91">
        <f>IF(D280&lt;&gt;0,(E280/D280)*100,0)</f>
        <v>128.626554922623</v>
      </c>
    </row>
  </sheetData>
  <mergeCells count="1">
    <mergeCell ref="A1:H1"/>
  </mergeCells>
  <pageMargins left="0.691666666666667" right="0.691666666666667" top="0.75" bottom="0.75" header="0" footer="0"/>
  <pageSetup paperSize="9" scale="49" orientation="portrait" blackAndWhite="1" useFirstPageNumber="1"/>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F16"/>
  <sheetViews>
    <sheetView showGridLines="0" zoomScaleSheetLayoutView="60" workbookViewId="0">
      <selection activeCell="J18" sqref="J18"/>
    </sheetView>
  </sheetViews>
  <sheetFormatPr defaultColWidth="8.75" defaultRowHeight="21" customHeight="1" outlineLevelCol="5"/>
  <cols>
    <col min="1" max="1" width="35.6296296296296" style="31" customWidth="1"/>
    <col min="2" max="6" width="15.6203703703704" style="31" customWidth="1"/>
    <col min="7" max="32" width="9" style="2" customWidth="1"/>
    <col min="33" max="16384" width="8.75" style="2" customWidth="1"/>
  </cols>
  <sheetData>
    <row r="1" ht="50.25" customHeight="1" spans="1:6">
      <c r="A1" s="32" t="s">
        <v>1867</v>
      </c>
      <c r="B1" s="32"/>
      <c r="C1" s="32"/>
      <c r="D1" s="32"/>
      <c r="E1" s="32"/>
      <c r="F1" s="32"/>
    </row>
    <row r="2" ht="20.25" customHeight="1" spans="1:6">
      <c r="A2" s="90"/>
      <c r="B2" s="90"/>
      <c r="C2" s="90"/>
      <c r="D2" s="90"/>
      <c r="E2" s="90"/>
      <c r="F2" s="5" t="s">
        <v>1</v>
      </c>
    </row>
    <row r="3" ht="30" customHeight="1" spans="1:6">
      <c r="A3" s="6" t="s">
        <v>58</v>
      </c>
      <c r="B3" s="7" t="s">
        <v>4</v>
      </c>
      <c r="C3" s="7" t="s">
        <v>6</v>
      </c>
      <c r="D3" s="7" t="s">
        <v>7</v>
      </c>
      <c r="E3" s="7" t="s">
        <v>9</v>
      </c>
      <c r="F3" s="7" t="s">
        <v>1868</v>
      </c>
    </row>
    <row r="4" ht="20.25" customHeight="1" spans="1:6">
      <c r="A4" s="92" t="s">
        <v>1869</v>
      </c>
      <c r="B4" s="9">
        <v>0</v>
      </c>
      <c r="C4" s="9">
        <v>0</v>
      </c>
      <c r="D4" s="9">
        <v>0</v>
      </c>
      <c r="E4" s="91">
        <f t="shared" ref="E4:E16" si="0">IF(B4&lt;&gt;0,(D4/B4)*100,0)</f>
        <v>0</v>
      </c>
      <c r="F4" s="91">
        <f t="shared" ref="F4:F16" si="1">IF(C4&lt;&gt;0,(D4/C4)*100,0)</f>
        <v>0</v>
      </c>
    </row>
    <row r="5" ht="20.25" customHeight="1" spans="1:6">
      <c r="A5" s="92" t="s">
        <v>1870</v>
      </c>
      <c r="B5" s="9">
        <v>0</v>
      </c>
      <c r="C5" s="9">
        <v>286</v>
      </c>
      <c r="D5" s="9">
        <v>957</v>
      </c>
      <c r="E5" s="91">
        <f t="shared" si="0"/>
        <v>0</v>
      </c>
      <c r="F5" s="91">
        <f t="shared" si="1"/>
        <v>334.615384615385</v>
      </c>
    </row>
    <row r="6" ht="20.25" customHeight="1" spans="1:6">
      <c r="A6" s="92" t="s">
        <v>1871</v>
      </c>
      <c r="B6" s="9">
        <v>0</v>
      </c>
      <c r="C6" s="9">
        <v>0</v>
      </c>
      <c r="D6" s="9">
        <v>0</v>
      </c>
      <c r="E6" s="91">
        <f t="shared" si="0"/>
        <v>0</v>
      </c>
      <c r="F6" s="91">
        <f t="shared" si="1"/>
        <v>0</v>
      </c>
    </row>
    <row r="7" ht="20.25" customHeight="1" spans="1:6">
      <c r="A7" s="92" t="s">
        <v>1872</v>
      </c>
      <c r="B7" s="9">
        <v>0</v>
      </c>
      <c r="C7" s="9">
        <v>2177</v>
      </c>
      <c r="D7" s="9">
        <v>1889</v>
      </c>
      <c r="E7" s="91">
        <f t="shared" si="0"/>
        <v>0</v>
      </c>
      <c r="F7" s="91">
        <f t="shared" si="1"/>
        <v>86.7707854846118</v>
      </c>
    </row>
    <row r="8" ht="20.25" customHeight="1" spans="1:6">
      <c r="A8" s="92" t="s">
        <v>1873</v>
      </c>
      <c r="B8" s="9">
        <v>0</v>
      </c>
      <c r="C8" s="9">
        <v>215</v>
      </c>
      <c r="D8" s="9">
        <v>4076</v>
      </c>
      <c r="E8" s="91">
        <f t="shared" si="0"/>
        <v>0</v>
      </c>
      <c r="F8" s="91">
        <f t="shared" si="1"/>
        <v>1895.81395348837</v>
      </c>
    </row>
    <row r="9" ht="20.25" customHeight="1" spans="1:6">
      <c r="A9" s="92" t="s">
        <v>1874</v>
      </c>
      <c r="B9" s="9">
        <v>0</v>
      </c>
      <c r="C9" s="9">
        <v>0</v>
      </c>
      <c r="D9" s="9">
        <v>0</v>
      </c>
      <c r="E9" s="91">
        <f t="shared" si="0"/>
        <v>0</v>
      </c>
      <c r="F9" s="91">
        <f t="shared" si="1"/>
        <v>0</v>
      </c>
    </row>
    <row r="10" ht="20.25" customHeight="1" spans="1:6">
      <c r="A10" s="92" t="s">
        <v>1875</v>
      </c>
      <c r="B10" s="9">
        <v>0</v>
      </c>
      <c r="C10" s="9">
        <v>0</v>
      </c>
      <c r="D10" s="9">
        <v>0</v>
      </c>
      <c r="E10" s="91">
        <f t="shared" si="0"/>
        <v>0</v>
      </c>
      <c r="F10" s="91">
        <f t="shared" si="1"/>
        <v>0</v>
      </c>
    </row>
    <row r="11" ht="20.25" customHeight="1" spans="1:6">
      <c r="A11" s="92" t="s">
        <v>1876</v>
      </c>
      <c r="B11" s="9">
        <v>0</v>
      </c>
      <c r="C11" s="9">
        <v>0</v>
      </c>
      <c r="D11" s="9">
        <v>0</v>
      </c>
      <c r="E11" s="91">
        <f t="shared" si="0"/>
        <v>0</v>
      </c>
      <c r="F11" s="91">
        <f t="shared" si="1"/>
        <v>0</v>
      </c>
    </row>
    <row r="12" ht="20.25" customHeight="1" spans="1:6">
      <c r="A12" s="92" t="s">
        <v>1877</v>
      </c>
      <c r="B12" s="9">
        <v>0</v>
      </c>
      <c r="C12" s="9">
        <v>254</v>
      </c>
      <c r="D12" s="9">
        <v>479</v>
      </c>
      <c r="E12" s="91">
        <f t="shared" si="0"/>
        <v>0</v>
      </c>
      <c r="F12" s="91">
        <f t="shared" si="1"/>
        <v>188.582677165354</v>
      </c>
    </row>
    <row r="13" ht="20.25" customHeight="1" spans="1:6">
      <c r="A13" s="92" t="s">
        <v>1878</v>
      </c>
      <c r="B13" s="9">
        <v>0</v>
      </c>
      <c r="C13" s="9"/>
      <c r="D13" s="9">
        <v>0</v>
      </c>
      <c r="E13" s="91">
        <f t="shared" si="0"/>
        <v>0</v>
      </c>
      <c r="F13" s="91">
        <f t="shared" si="1"/>
        <v>0</v>
      </c>
    </row>
    <row r="14" ht="20.25" customHeight="1" spans="1:6">
      <c r="A14" s="92" t="s">
        <v>1879</v>
      </c>
      <c r="B14" s="9">
        <v>0</v>
      </c>
      <c r="C14" s="9">
        <v>0</v>
      </c>
      <c r="D14" s="9">
        <v>0</v>
      </c>
      <c r="E14" s="91">
        <f t="shared" si="0"/>
        <v>0</v>
      </c>
      <c r="F14" s="91">
        <f t="shared" si="1"/>
        <v>0</v>
      </c>
    </row>
    <row r="15" ht="20.25" customHeight="1" spans="1:6">
      <c r="A15" s="92" t="s">
        <v>1880</v>
      </c>
      <c r="B15" s="9">
        <v>0</v>
      </c>
      <c r="C15" s="9">
        <v>0</v>
      </c>
      <c r="D15" s="9">
        <v>0</v>
      </c>
      <c r="E15" s="91">
        <f t="shared" si="0"/>
        <v>0</v>
      </c>
      <c r="F15" s="91">
        <f t="shared" si="1"/>
        <v>0</v>
      </c>
    </row>
    <row r="16" ht="20.25" customHeight="1" spans="1:6">
      <c r="A16" s="93" t="s">
        <v>1881</v>
      </c>
      <c r="B16" s="94">
        <f>SUM(B4:B15)</f>
        <v>0</v>
      </c>
      <c r="C16" s="94">
        <f>SUM(C4:C15)</f>
        <v>2932</v>
      </c>
      <c r="D16" s="94">
        <v>7401</v>
      </c>
      <c r="E16" s="25">
        <f t="shared" si="0"/>
        <v>0</v>
      </c>
      <c r="F16" s="25">
        <f t="shared" si="1"/>
        <v>252.421555252387</v>
      </c>
    </row>
  </sheetData>
  <mergeCells count="1">
    <mergeCell ref="A1:F1"/>
  </mergeCells>
  <pageMargins left="0.691666666666667" right="0.691666666666667" top="0.75" bottom="0.75" header="0" footer="0"/>
  <pageSetup paperSize="9" scale="71" orientation="portrait" blackAndWhite="1" useFirstPageNumber="1"/>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63"/>
  <sheetViews>
    <sheetView showGridLines="0" view="pageBreakPreview" zoomScaleNormal="100" workbookViewId="0">
      <selection activeCell="A1" sqref="A1:H1"/>
    </sheetView>
  </sheetViews>
  <sheetFormatPr defaultColWidth="8.75" defaultRowHeight="14.25" customHeight="1" outlineLevelCol="7"/>
  <cols>
    <col min="1" max="1" width="48.3796296296296" style="31" customWidth="1"/>
    <col min="2" max="8" width="15.6203703703704" style="31" customWidth="1"/>
    <col min="9" max="32" width="9" style="2" customWidth="1"/>
    <col min="33" max="16384" width="8.75" style="2" customWidth="1"/>
  </cols>
  <sheetData>
    <row r="1" ht="50.25" customHeight="1" spans="1:8">
      <c r="A1" s="32" t="s">
        <v>1882</v>
      </c>
      <c r="B1" s="32"/>
      <c r="C1" s="32"/>
      <c r="D1" s="32"/>
      <c r="E1" s="32"/>
      <c r="F1" s="32"/>
      <c r="G1" s="32"/>
      <c r="H1" s="32"/>
    </row>
    <row r="2" ht="20.25" customHeight="1" spans="2:8">
      <c r="B2" s="33"/>
      <c r="C2" s="33"/>
      <c r="D2" s="33"/>
      <c r="E2" s="33"/>
      <c r="H2" s="5" t="s">
        <v>1</v>
      </c>
    </row>
    <row r="3" ht="30" customHeight="1" spans="1:8">
      <c r="A3" s="6" t="s">
        <v>2</v>
      </c>
      <c r="B3" s="7" t="s">
        <v>4</v>
      </c>
      <c r="C3" s="7" t="s">
        <v>5</v>
      </c>
      <c r="D3" s="7" t="s">
        <v>6</v>
      </c>
      <c r="E3" s="7" t="s">
        <v>7</v>
      </c>
      <c r="F3" s="7" t="s">
        <v>9</v>
      </c>
      <c r="G3" s="7" t="s">
        <v>10</v>
      </c>
      <c r="H3" s="7" t="s">
        <v>11</v>
      </c>
    </row>
    <row r="4" ht="20.25" customHeight="1" spans="1:8">
      <c r="A4" s="92" t="s">
        <v>29</v>
      </c>
      <c r="B4" s="9">
        <v>200</v>
      </c>
      <c r="C4" s="9">
        <v>2500</v>
      </c>
      <c r="D4" s="9">
        <v>156</v>
      </c>
      <c r="E4" s="9">
        <v>4500</v>
      </c>
      <c r="F4" s="91">
        <f t="shared" ref="F4:F53" si="0">IF(B4&lt;&gt;0,(E4/B4)*100,0)</f>
        <v>2250</v>
      </c>
      <c r="G4" s="91">
        <f t="shared" ref="G4:G53" si="1">IF(C4&lt;&gt;0,(E4/C4)*100,0)</f>
        <v>180</v>
      </c>
      <c r="H4" s="91">
        <f t="shared" ref="H4:H53" si="2">IF(D4&lt;&gt;0,(E4/D4)*100,0)</f>
        <v>2884.61538461538</v>
      </c>
    </row>
    <row r="5" ht="20.25" customHeight="1" spans="1:8">
      <c r="A5" s="92" t="s">
        <v>33</v>
      </c>
      <c r="B5" s="9">
        <v>200</v>
      </c>
      <c r="C5" s="9">
        <v>2500</v>
      </c>
      <c r="D5" s="9">
        <v>156</v>
      </c>
      <c r="E5" s="9">
        <v>4500</v>
      </c>
      <c r="F5" s="91">
        <f t="shared" si="0"/>
        <v>2250</v>
      </c>
      <c r="G5" s="91">
        <f t="shared" si="1"/>
        <v>180</v>
      </c>
      <c r="H5" s="91">
        <f t="shared" si="2"/>
        <v>2884.61538461538</v>
      </c>
    </row>
    <row r="6" ht="20.25" customHeight="1" spans="1:8">
      <c r="A6" s="92" t="s">
        <v>1883</v>
      </c>
      <c r="B6" s="9">
        <v>0</v>
      </c>
      <c r="C6" s="9">
        <v>2500</v>
      </c>
      <c r="D6" s="9">
        <v>156</v>
      </c>
      <c r="E6" s="9">
        <v>0</v>
      </c>
      <c r="F6" s="91">
        <f t="shared" si="0"/>
        <v>0</v>
      </c>
      <c r="G6" s="91">
        <f t="shared" si="1"/>
        <v>0</v>
      </c>
      <c r="H6" s="91">
        <f t="shared" si="2"/>
        <v>0</v>
      </c>
    </row>
    <row r="7" ht="20.25" customHeight="1" spans="1:8">
      <c r="A7" s="92" t="s">
        <v>1884</v>
      </c>
      <c r="B7" s="9">
        <v>0</v>
      </c>
      <c r="C7" s="9">
        <v>0</v>
      </c>
      <c r="D7" s="9">
        <v>0</v>
      </c>
      <c r="E7" s="9">
        <v>0</v>
      </c>
      <c r="F7" s="91">
        <f t="shared" si="0"/>
        <v>0</v>
      </c>
      <c r="G7" s="91">
        <f t="shared" si="1"/>
        <v>0</v>
      </c>
      <c r="H7" s="91">
        <f t="shared" si="2"/>
        <v>0</v>
      </c>
    </row>
    <row r="8" ht="20.25" customHeight="1" spans="1:8">
      <c r="A8" s="92" t="s">
        <v>1885</v>
      </c>
      <c r="B8" s="9">
        <v>0</v>
      </c>
      <c r="C8" s="9">
        <v>0</v>
      </c>
      <c r="D8" s="9">
        <v>0</v>
      </c>
      <c r="E8" s="9">
        <v>0</v>
      </c>
      <c r="F8" s="91">
        <f t="shared" si="0"/>
        <v>0</v>
      </c>
      <c r="G8" s="91">
        <f t="shared" si="1"/>
        <v>0</v>
      </c>
      <c r="H8" s="91">
        <f t="shared" si="2"/>
        <v>0</v>
      </c>
    </row>
    <row r="9" ht="20.25" customHeight="1" spans="1:8">
      <c r="A9" s="8" t="s">
        <v>1886</v>
      </c>
      <c r="B9" s="9">
        <v>0</v>
      </c>
      <c r="C9" s="9">
        <v>0</v>
      </c>
      <c r="D9" s="9">
        <v>0</v>
      </c>
      <c r="E9" s="9">
        <v>0</v>
      </c>
      <c r="F9" s="91">
        <f t="shared" si="0"/>
        <v>0</v>
      </c>
      <c r="G9" s="91">
        <f t="shared" si="1"/>
        <v>0</v>
      </c>
      <c r="H9" s="91">
        <f t="shared" si="2"/>
        <v>0</v>
      </c>
    </row>
    <row r="10" ht="20.25" customHeight="1" spans="1:8">
      <c r="A10" s="8" t="s">
        <v>1887</v>
      </c>
      <c r="B10" s="9">
        <v>0</v>
      </c>
      <c r="C10" s="9">
        <v>0</v>
      </c>
      <c r="D10" s="9">
        <v>0</v>
      </c>
      <c r="E10" s="9">
        <v>0</v>
      </c>
      <c r="F10" s="91">
        <f t="shared" si="0"/>
        <v>0</v>
      </c>
      <c r="G10" s="91">
        <f t="shared" si="1"/>
        <v>0</v>
      </c>
      <c r="H10" s="91">
        <f t="shared" si="2"/>
        <v>0</v>
      </c>
    </row>
    <row r="11" ht="20.25" customHeight="1" spans="1:8">
      <c r="A11" s="8" t="s">
        <v>1888</v>
      </c>
      <c r="B11" s="9">
        <v>0</v>
      </c>
      <c r="C11" s="9">
        <v>0</v>
      </c>
      <c r="D11" s="9">
        <v>0</v>
      </c>
      <c r="E11" s="9">
        <v>0</v>
      </c>
      <c r="F11" s="91">
        <f t="shared" si="0"/>
        <v>0</v>
      </c>
      <c r="G11" s="91">
        <f t="shared" si="1"/>
        <v>0</v>
      </c>
      <c r="H11" s="91">
        <f t="shared" si="2"/>
        <v>0</v>
      </c>
    </row>
    <row r="12" ht="20.25" customHeight="1" spans="1:8">
      <c r="A12" s="8" t="s">
        <v>1889</v>
      </c>
      <c r="B12" s="9">
        <v>0</v>
      </c>
      <c r="C12" s="9">
        <v>0</v>
      </c>
      <c r="D12" s="9">
        <v>0</v>
      </c>
      <c r="E12" s="9">
        <v>0</v>
      </c>
      <c r="F12" s="91">
        <f t="shared" si="0"/>
        <v>0</v>
      </c>
      <c r="G12" s="91">
        <f t="shared" si="1"/>
        <v>0</v>
      </c>
      <c r="H12" s="91">
        <f t="shared" si="2"/>
        <v>0</v>
      </c>
    </row>
    <row r="13" ht="20.25" customHeight="1" spans="1:8">
      <c r="A13" s="8" t="s">
        <v>1890</v>
      </c>
      <c r="B13" s="9">
        <v>0</v>
      </c>
      <c r="C13" s="9">
        <v>0</v>
      </c>
      <c r="D13" s="9">
        <v>0</v>
      </c>
      <c r="E13" s="9">
        <v>0</v>
      </c>
      <c r="F13" s="91">
        <f t="shared" si="0"/>
        <v>0</v>
      </c>
      <c r="G13" s="91">
        <f t="shared" si="1"/>
        <v>0</v>
      </c>
      <c r="H13" s="91">
        <f t="shared" si="2"/>
        <v>0</v>
      </c>
    </row>
    <row r="14" ht="20.25" customHeight="1" spans="1:8">
      <c r="A14" s="8" t="s">
        <v>1891</v>
      </c>
      <c r="B14" s="9">
        <v>0</v>
      </c>
      <c r="C14" s="9">
        <v>0</v>
      </c>
      <c r="D14" s="9">
        <v>0</v>
      </c>
      <c r="E14" s="9">
        <v>0</v>
      </c>
      <c r="F14" s="91">
        <f t="shared" si="0"/>
        <v>0</v>
      </c>
      <c r="G14" s="91">
        <f t="shared" si="1"/>
        <v>0</v>
      </c>
      <c r="H14" s="91">
        <f t="shared" si="2"/>
        <v>0</v>
      </c>
    </row>
    <row r="15" ht="20.25" customHeight="1" spans="1:8">
      <c r="A15" s="8" t="s">
        <v>1892</v>
      </c>
      <c r="B15" s="9">
        <v>0</v>
      </c>
      <c r="C15" s="9">
        <v>0</v>
      </c>
      <c r="D15" s="9">
        <v>0</v>
      </c>
      <c r="E15" s="9">
        <v>0</v>
      </c>
      <c r="F15" s="91">
        <f t="shared" si="0"/>
        <v>0</v>
      </c>
      <c r="G15" s="91">
        <f t="shared" si="1"/>
        <v>0</v>
      </c>
      <c r="H15" s="91">
        <f t="shared" si="2"/>
        <v>0</v>
      </c>
    </row>
    <row r="16" ht="20.25" customHeight="1" spans="1:8">
      <c r="A16" s="8" t="s">
        <v>1893</v>
      </c>
      <c r="B16" s="9">
        <v>0</v>
      </c>
      <c r="C16" s="9">
        <v>0</v>
      </c>
      <c r="D16" s="9">
        <v>0</v>
      </c>
      <c r="E16" s="9">
        <v>0</v>
      </c>
      <c r="F16" s="91">
        <f t="shared" si="0"/>
        <v>0</v>
      </c>
      <c r="G16" s="91">
        <f t="shared" si="1"/>
        <v>0</v>
      </c>
      <c r="H16" s="91">
        <f t="shared" si="2"/>
        <v>0</v>
      </c>
    </row>
    <row r="17" ht="20.25" customHeight="1" spans="1:8">
      <c r="A17" s="8" t="s">
        <v>1894</v>
      </c>
      <c r="B17" s="9">
        <v>0</v>
      </c>
      <c r="C17" s="9">
        <v>0</v>
      </c>
      <c r="D17" s="9">
        <v>0</v>
      </c>
      <c r="E17" s="9">
        <v>0</v>
      </c>
      <c r="F17" s="91">
        <f t="shared" si="0"/>
        <v>0</v>
      </c>
      <c r="G17" s="91">
        <f t="shared" si="1"/>
        <v>0</v>
      </c>
      <c r="H17" s="91">
        <f t="shared" si="2"/>
        <v>0</v>
      </c>
    </row>
    <row r="18" ht="20.25" customHeight="1" spans="1:8">
      <c r="A18" s="8" t="s">
        <v>1895</v>
      </c>
      <c r="B18" s="9">
        <v>0</v>
      </c>
      <c r="C18" s="9">
        <v>0</v>
      </c>
      <c r="D18" s="9">
        <v>0</v>
      </c>
      <c r="E18" s="9">
        <v>0</v>
      </c>
      <c r="F18" s="91">
        <f t="shared" si="0"/>
        <v>0</v>
      </c>
      <c r="G18" s="91">
        <f t="shared" si="1"/>
        <v>0</v>
      </c>
      <c r="H18" s="91">
        <f t="shared" si="2"/>
        <v>0</v>
      </c>
    </row>
    <row r="19" ht="20.25" customHeight="1" spans="1:8">
      <c r="A19" s="8" t="s">
        <v>1896</v>
      </c>
      <c r="B19" s="9">
        <v>0</v>
      </c>
      <c r="C19" s="9">
        <v>0</v>
      </c>
      <c r="D19" s="9">
        <v>0</v>
      </c>
      <c r="E19" s="9">
        <v>0</v>
      </c>
      <c r="F19" s="91">
        <f t="shared" si="0"/>
        <v>0</v>
      </c>
      <c r="G19" s="91">
        <f t="shared" si="1"/>
        <v>0</v>
      </c>
      <c r="H19" s="91">
        <f t="shared" si="2"/>
        <v>0</v>
      </c>
    </row>
    <row r="20" ht="20.25" customHeight="1" spans="1:8">
      <c r="A20" s="8" t="s">
        <v>1897</v>
      </c>
      <c r="B20" s="9">
        <v>0</v>
      </c>
      <c r="C20" s="9">
        <v>0</v>
      </c>
      <c r="D20" s="9">
        <v>0</v>
      </c>
      <c r="E20" s="9">
        <v>0</v>
      </c>
      <c r="F20" s="91">
        <f t="shared" si="0"/>
        <v>0</v>
      </c>
      <c r="G20" s="91">
        <f t="shared" si="1"/>
        <v>0</v>
      </c>
      <c r="H20" s="91">
        <f t="shared" si="2"/>
        <v>0</v>
      </c>
    </row>
    <row r="21" ht="20.25" customHeight="1" spans="1:8">
      <c r="A21" s="8" t="s">
        <v>1898</v>
      </c>
      <c r="B21" s="9">
        <v>0</v>
      </c>
      <c r="C21" s="9">
        <v>0</v>
      </c>
      <c r="D21" s="9">
        <v>0</v>
      </c>
      <c r="E21" s="9">
        <v>0</v>
      </c>
      <c r="F21" s="91">
        <f t="shared" si="0"/>
        <v>0</v>
      </c>
      <c r="G21" s="91">
        <f t="shared" si="1"/>
        <v>0</v>
      </c>
      <c r="H21" s="91">
        <f t="shared" si="2"/>
        <v>0</v>
      </c>
    </row>
    <row r="22" ht="20.25" customHeight="1" spans="1:8">
      <c r="A22" s="8" t="s">
        <v>1899</v>
      </c>
      <c r="B22" s="9">
        <v>0</v>
      </c>
      <c r="C22" s="9">
        <v>0</v>
      </c>
      <c r="D22" s="9">
        <v>0</v>
      </c>
      <c r="E22" s="9">
        <v>0</v>
      </c>
      <c r="F22" s="91">
        <f t="shared" si="0"/>
        <v>0</v>
      </c>
      <c r="G22" s="91">
        <f t="shared" si="1"/>
        <v>0</v>
      </c>
      <c r="H22" s="91">
        <f t="shared" si="2"/>
        <v>0</v>
      </c>
    </row>
    <row r="23" ht="20.25" customHeight="1" spans="1:8">
      <c r="A23" s="8" t="s">
        <v>1900</v>
      </c>
      <c r="B23" s="9">
        <v>0</v>
      </c>
      <c r="C23" s="9">
        <v>0</v>
      </c>
      <c r="D23" s="9">
        <v>0</v>
      </c>
      <c r="E23" s="9">
        <v>0</v>
      </c>
      <c r="F23" s="91">
        <f t="shared" si="0"/>
        <v>0</v>
      </c>
      <c r="G23" s="91">
        <f t="shared" si="1"/>
        <v>0</v>
      </c>
      <c r="H23" s="91">
        <f t="shared" si="2"/>
        <v>0</v>
      </c>
    </row>
    <row r="24" ht="20.25" customHeight="1" spans="1:8">
      <c r="A24" s="8" t="s">
        <v>1901</v>
      </c>
      <c r="B24" s="9">
        <v>0</v>
      </c>
      <c r="C24" s="9">
        <v>0</v>
      </c>
      <c r="D24" s="9">
        <v>0</v>
      </c>
      <c r="E24" s="9">
        <v>0</v>
      </c>
      <c r="F24" s="91">
        <f t="shared" si="0"/>
        <v>0</v>
      </c>
      <c r="G24" s="91">
        <f t="shared" si="1"/>
        <v>0</v>
      </c>
      <c r="H24" s="91">
        <f t="shared" si="2"/>
        <v>0</v>
      </c>
    </row>
    <row r="25" ht="20.25" customHeight="1" spans="1:8">
      <c r="A25" s="8" t="s">
        <v>1902</v>
      </c>
      <c r="B25" s="9">
        <v>0</v>
      </c>
      <c r="C25" s="9">
        <v>0</v>
      </c>
      <c r="D25" s="9">
        <v>0</v>
      </c>
      <c r="E25" s="9">
        <v>0</v>
      </c>
      <c r="F25" s="91">
        <f t="shared" si="0"/>
        <v>0</v>
      </c>
      <c r="G25" s="91">
        <f t="shared" si="1"/>
        <v>0</v>
      </c>
      <c r="H25" s="91">
        <f t="shared" si="2"/>
        <v>0</v>
      </c>
    </row>
    <row r="26" ht="20.25" customHeight="1" spans="1:8">
      <c r="A26" s="8" t="s">
        <v>1903</v>
      </c>
      <c r="B26" s="9">
        <v>0</v>
      </c>
      <c r="C26" s="9">
        <v>0</v>
      </c>
      <c r="D26" s="9">
        <v>0</v>
      </c>
      <c r="E26" s="9">
        <v>0</v>
      </c>
      <c r="F26" s="91">
        <f t="shared" si="0"/>
        <v>0</v>
      </c>
      <c r="G26" s="91">
        <f t="shared" si="1"/>
        <v>0</v>
      </c>
      <c r="H26" s="91">
        <f t="shared" si="2"/>
        <v>0</v>
      </c>
    </row>
    <row r="27" ht="20.25" customHeight="1" spans="1:8">
      <c r="A27" s="8" t="s">
        <v>1904</v>
      </c>
      <c r="B27" s="9">
        <v>0</v>
      </c>
      <c r="C27" s="9">
        <v>0</v>
      </c>
      <c r="D27" s="9">
        <v>0</v>
      </c>
      <c r="E27" s="9">
        <v>0</v>
      </c>
      <c r="F27" s="91">
        <f t="shared" si="0"/>
        <v>0</v>
      </c>
      <c r="G27" s="91">
        <f t="shared" si="1"/>
        <v>0</v>
      </c>
      <c r="H27" s="91">
        <f t="shared" si="2"/>
        <v>0</v>
      </c>
    </row>
    <row r="28" ht="20.25" customHeight="1" spans="1:8">
      <c r="A28" s="8" t="s">
        <v>1905</v>
      </c>
      <c r="B28" s="9">
        <v>0</v>
      </c>
      <c r="C28" s="9">
        <v>0</v>
      </c>
      <c r="D28" s="9">
        <v>0</v>
      </c>
      <c r="E28" s="9">
        <v>0</v>
      </c>
      <c r="F28" s="91">
        <f t="shared" si="0"/>
        <v>0</v>
      </c>
      <c r="G28" s="91">
        <f t="shared" si="1"/>
        <v>0</v>
      </c>
      <c r="H28" s="91">
        <f t="shared" si="2"/>
        <v>0</v>
      </c>
    </row>
    <row r="29" ht="20.25" customHeight="1" spans="1:8">
      <c r="A29" s="8" t="s">
        <v>1906</v>
      </c>
      <c r="B29" s="9">
        <v>0</v>
      </c>
      <c r="C29" s="9">
        <v>0</v>
      </c>
      <c r="D29" s="9">
        <v>0</v>
      </c>
      <c r="E29" s="9">
        <v>0</v>
      </c>
      <c r="F29" s="91">
        <f t="shared" si="0"/>
        <v>0</v>
      </c>
      <c r="G29" s="91">
        <f t="shared" si="1"/>
        <v>0</v>
      </c>
      <c r="H29" s="91">
        <f t="shared" si="2"/>
        <v>0</v>
      </c>
    </row>
    <row r="30" ht="20.25" customHeight="1" spans="1:8">
      <c r="A30" s="8" t="s">
        <v>1907</v>
      </c>
      <c r="B30" s="9">
        <v>0</v>
      </c>
      <c r="C30" s="9">
        <v>0</v>
      </c>
      <c r="D30" s="9">
        <v>0</v>
      </c>
      <c r="E30" s="9">
        <v>0</v>
      </c>
      <c r="F30" s="91">
        <f t="shared" si="0"/>
        <v>0</v>
      </c>
      <c r="G30" s="91">
        <f t="shared" si="1"/>
        <v>0</v>
      </c>
      <c r="H30" s="91">
        <f t="shared" si="2"/>
        <v>0</v>
      </c>
    </row>
    <row r="31" ht="20.25" customHeight="1" spans="1:8">
      <c r="A31" s="8" t="s">
        <v>1908</v>
      </c>
      <c r="B31" s="9">
        <v>0</v>
      </c>
      <c r="C31" s="9">
        <v>0</v>
      </c>
      <c r="D31" s="9">
        <v>0</v>
      </c>
      <c r="E31" s="9">
        <v>0</v>
      </c>
      <c r="F31" s="91">
        <f t="shared" si="0"/>
        <v>0</v>
      </c>
      <c r="G31" s="91">
        <f t="shared" si="1"/>
        <v>0</v>
      </c>
      <c r="H31" s="91">
        <f t="shared" si="2"/>
        <v>0</v>
      </c>
    </row>
    <row r="32" ht="20.25" customHeight="1" spans="1:8">
      <c r="A32" s="8" t="s">
        <v>1909</v>
      </c>
      <c r="B32" s="9">
        <v>0</v>
      </c>
      <c r="C32" s="9">
        <v>0</v>
      </c>
      <c r="D32" s="9">
        <v>0</v>
      </c>
      <c r="E32" s="9">
        <v>0</v>
      </c>
      <c r="F32" s="91">
        <f t="shared" si="0"/>
        <v>0</v>
      </c>
      <c r="G32" s="91">
        <f t="shared" si="1"/>
        <v>0</v>
      </c>
      <c r="H32" s="91">
        <f t="shared" si="2"/>
        <v>0</v>
      </c>
    </row>
    <row r="33" ht="20.25" customHeight="1" spans="1:8">
      <c r="A33" s="8" t="s">
        <v>1910</v>
      </c>
      <c r="B33" s="9">
        <v>0</v>
      </c>
      <c r="C33" s="9">
        <v>0</v>
      </c>
      <c r="D33" s="9">
        <v>0</v>
      </c>
      <c r="E33" s="9">
        <v>0</v>
      </c>
      <c r="F33" s="91">
        <f t="shared" si="0"/>
        <v>0</v>
      </c>
      <c r="G33" s="91">
        <f t="shared" si="1"/>
        <v>0</v>
      </c>
      <c r="H33" s="91">
        <f t="shared" si="2"/>
        <v>0</v>
      </c>
    </row>
    <row r="34" ht="20.25" customHeight="1" spans="1:8">
      <c r="A34" s="8" t="s">
        <v>1911</v>
      </c>
      <c r="B34" s="9">
        <v>0</v>
      </c>
      <c r="C34" s="9">
        <v>0</v>
      </c>
      <c r="D34" s="9">
        <v>0</v>
      </c>
      <c r="E34" s="9">
        <v>0</v>
      </c>
      <c r="F34" s="91">
        <f t="shared" si="0"/>
        <v>0</v>
      </c>
      <c r="G34" s="91">
        <f t="shared" si="1"/>
        <v>0</v>
      </c>
      <c r="H34" s="91">
        <f t="shared" si="2"/>
        <v>0</v>
      </c>
    </row>
    <row r="35" ht="20.25" customHeight="1" spans="1:8">
      <c r="A35" s="8" t="s">
        <v>1912</v>
      </c>
      <c r="B35" s="9">
        <v>0</v>
      </c>
      <c r="C35" s="9">
        <v>0</v>
      </c>
      <c r="D35" s="9">
        <v>0</v>
      </c>
      <c r="E35" s="9">
        <v>0</v>
      </c>
      <c r="F35" s="91">
        <f t="shared" si="0"/>
        <v>0</v>
      </c>
      <c r="G35" s="91">
        <f t="shared" si="1"/>
        <v>0</v>
      </c>
      <c r="H35" s="91">
        <f t="shared" si="2"/>
        <v>0</v>
      </c>
    </row>
    <row r="36" ht="20.25" customHeight="1" spans="1:8">
      <c r="A36" s="8" t="s">
        <v>1913</v>
      </c>
      <c r="B36" s="9">
        <v>0</v>
      </c>
      <c r="C36" s="9">
        <v>0</v>
      </c>
      <c r="D36" s="9">
        <v>0</v>
      </c>
      <c r="E36" s="9">
        <v>0</v>
      </c>
      <c r="F36" s="91">
        <f t="shared" si="0"/>
        <v>0</v>
      </c>
      <c r="G36" s="91">
        <f t="shared" si="1"/>
        <v>0</v>
      </c>
      <c r="H36" s="91">
        <f t="shared" si="2"/>
        <v>0</v>
      </c>
    </row>
    <row r="37" ht="20.25" customHeight="1" spans="1:8">
      <c r="A37" s="8" t="s">
        <v>1914</v>
      </c>
      <c r="B37" s="9">
        <v>0</v>
      </c>
      <c r="C37" s="9">
        <v>2500</v>
      </c>
      <c r="D37" s="9">
        <v>156</v>
      </c>
      <c r="E37" s="9">
        <v>0</v>
      </c>
      <c r="F37" s="91">
        <f t="shared" si="0"/>
        <v>0</v>
      </c>
      <c r="G37" s="91">
        <f t="shared" si="1"/>
        <v>0</v>
      </c>
      <c r="H37" s="91">
        <f t="shared" si="2"/>
        <v>0</v>
      </c>
    </row>
    <row r="38" ht="20.25" customHeight="1" spans="1:8">
      <c r="A38" s="8" t="s">
        <v>1915</v>
      </c>
      <c r="B38" s="9">
        <v>0</v>
      </c>
      <c r="C38" s="9">
        <v>0</v>
      </c>
      <c r="D38" s="9">
        <v>0</v>
      </c>
      <c r="E38" s="9">
        <v>0</v>
      </c>
      <c r="F38" s="91">
        <f t="shared" si="0"/>
        <v>0</v>
      </c>
      <c r="G38" s="91">
        <f t="shared" si="1"/>
        <v>0</v>
      </c>
      <c r="H38" s="91">
        <f t="shared" si="2"/>
        <v>0</v>
      </c>
    </row>
    <row r="39" ht="20.25" customHeight="1" spans="1:8">
      <c r="A39" s="8" t="s">
        <v>1916</v>
      </c>
      <c r="B39" s="9">
        <v>0</v>
      </c>
      <c r="C39" s="9">
        <v>0</v>
      </c>
      <c r="D39" s="9">
        <v>0</v>
      </c>
      <c r="E39" s="9">
        <v>0</v>
      </c>
      <c r="F39" s="91">
        <f t="shared" si="0"/>
        <v>0</v>
      </c>
      <c r="G39" s="91">
        <f t="shared" si="1"/>
        <v>0</v>
      </c>
      <c r="H39" s="91">
        <f t="shared" si="2"/>
        <v>0</v>
      </c>
    </row>
    <row r="40" ht="20.25" customHeight="1" spans="1:8">
      <c r="A40" s="8" t="s">
        <v>1917</v>
      </c>
      <c r="B40" s="9">
        <v>0</v>
      </c>
      <c r="C40" s="9">
        <v>0</v>
      </c>
      <c r="D40" s="9">
        <v>0</v>
      </c>
      <c r="E40" s="9">
        <v>0</v>
      </c>
      <c r="F40" s="91">
        <f t="shared" si="0"/>
        <v>0</v>
      </c>
      <c r="G40" s="91">
        <f t="shared" si="1"/>
        <v>0</v>
      </c>
      <c r="H40" s="91">
        <f t="shared" si="2"/>
        <v>0</v>
      </c>
    </row>
    <row r="41" ht="20.25" customHeight="1" spans="1:8">
      <c r="A41" s="8" t="s">
        <v>1918</v>
      </c>
      <c r="B41" s="9">
        <v>0</v>
      </c>
      <c r="C41" s="9">
        <v>0</v>
      </c>
      <c r="D41" s="9">
        <v>0</v>
      </c>
      <c r="E41" s="9">
        <v>0</v>
      </c>
      <c r="F41" s="91">
        <f t="shared" si="0"/>
        <v>0</v>
      </c>
      <c r="G41" s="91">
        <f t="shared" si="1"/>
        <v>0</v>
      </c>
      <c r="H41" s="91">
        <f t="shared" si="2"/>
        <v>0</v>
      </c>
    </row>
    <row r="42" ht="20.25" customHeight="1" spans="1:8">
      <c r="A42" s="8" t="s">
        <v>1919</v>
      </c>
      <c r="B42" s="9">
        <v>0</v>
      </c>
      <c r="C42" s="9">
        <v>0</v>
      </c>
      <c r="D42" s="9">
        <v>0</v>
      </c>
      <c r="E42" s="9">
        <v>0</v>
      </c>
      <c r="F42" s="91">
        <f t="shared" si="0"/>
        <v>0</v>
      </c>
      <c r="G42" s="91">
        <f t="shared" si="1"/>
        <v>0</v>
      </c>
      <c r="H42" s="91">
        <f t="shared" si="2"/>
        <v>0</v>
      </c>
    </row>
    <row r="43" ht="20.25" customHeight="1" spans="1:8">
      <c r="A43" s="8" t="s">
        <v>1920</v>
      </c>
      <c r="B43" s="9">
        <v>0</v>
      </c>
      <c r="C43" s="9">
        <v>0</v>
      </c>
      <c r="D43" s="9">
        <v>0</v>
      </c>
      <c r="E43" s="9">
        <v>0</v>
      </c>
      <c r="F43" s="91">
        <f t="shared" si="0"/>
        <v>0</v>
      </c>
      <c r="G43" s="91">
        <f t="shared" si="1"/>
        <v>0</v>
      </c>
      <c r="H43" s="91">
        <f t="shared" si="2"/>
        <v>0</v>
      </c>
    </row>
    <row r="44" ht="20.25" customHeight="1" spans="1:8">
      <c r="A44" s="8" t="s">
        <v>1921</v>
      </c>
      <c r="B44" s="9">
        <v>0</v>
      </c>
      <c r="C44" s="9">
        <v>0</v>
      </c>
      <c r="D44" s="9">
        <v>0</v>
      </c>
      <c r="E44" s="9">
        <v>0</v>
      </c>
      <c r="F44" s="91">
        <f t="shared" si="0"/>
        <v>0</v>
      </c>
      <c r="G44" s="91">
        <f t="shared" si="1"/>
        <v>0</v>
      </c>
      <c r="H44" s="91">
        <f t="shared" si="2"/>
        <v>0</v>
      </c>
    </row>
    <row r="45" ht="20.25" customHeight="1" spans="1:8">
      <c r="A45" s="8" t="s">
        <v>1922</v>
      </c>
      <c r="B45" s="9">
        <v>0</v>
      </c>
      <c r="C45" s="9">
        <v>0</v>
      </c>
      <c r="D45" s="9">
        <v>0</v>
      </c>
      <c r="E45" s="9">
        <v>0</v>
      </c>
      <c r="F45" s="91">
        <f t="shared" si="0"/>
        <v>0</v>
      </c>
      <c r="G45" s="91">
        <f t="shared" si="1"/>
        <v>0</v>
      </c>
      <c r="H45" s="91">
        <f t="shared" si="2"/>
        <v>0</v>
      </c>
    </row>
    <row r="46" ht="20.25" customHeight="1" spans="1:8">
      <c r="A46" s="8" t="s">
        <v>1923</v>
      </c>
      <c r="B46" s="9">
        <v>0</v>
      </c>
      <c r="C46" s="9">
        <v>0</v>
      </c>
      <c r="D46" s="9">
        <v>0</v>
      </c>
      <c r="E46" s="9">
        <v>0</v>
      </c>
      <c r="F46" s="91">
        <f t="shared" si="0"/>
        <v>0</v>
      </c>
      <c r="G46" s="91">
        <f t="shared" si="1"/>
        <v>0</v>
      </c>
      <c r="H46" s="91">
        <f t="shared" si="2"/>
        <v>0</v>
      </c>
    </row>
    <row r="47" ht="20.25" customHeight="1" spans="1:8">
      <c r="A47" s="8" t="s">
        <v>1924</v>
      </c>
      <c r="B47" s="9">
        <v>0</v>
      </c>
      <c r="C47" s="9">
        <v>0</v>
      </c>
      <c r="D47" s="9">
        <v>0</v>
      </c>
      <c r="E47" s="9">
        <v>0</v>
      </c>
      <c r="F47" s="91">
        <f t="shared" si="0"/>
        <v>0</v>
      </c>
      <c r="G47" s="91">
        <f t="shared" si="1"/>
        <v>0</v>
      </c>
      <c r="H47" s="91">
        <f t="shared" si="2"/>
        <v>0</v>
      </c>
    </row>
    <row r="48" ht="20.25" customHeight="1" spans="1:8">
      <c r="A48" s="8" t="s">
        <v>1925</v>
      </c>
      <c r="B48" s="9">
        <v>0</v>
      </c>
      <c r="C48" s="9">
        <v>0</v>
      </c>
      <c r="D48" s="9">
        <v>0</v>
      </c>
      <c r="E48" s="9">
        <v>0</v>
      </c>
      <c r="F48" s="91">
        <f t="shared" si="0"/>
        <v>0</v>
      </c>
      <c r="G48" s="91">
        <f t="shared" si="1"/>
        <v>0</v>
      </c>
      <c r="H48" s="91">
        <f t="shared" si="2"/>
        <v>0</v>
      </c>
    </row>
    <row r="49" ht="20.25" customHeight="1" spans="1:8">
      <c r="A49" s="8" t="s">
        <v>1926</v>
      </c>
      <c r="B49" s="9">
        <v>0</v>
      </c>
      <c r="C49" s="9">
        <v>0</v>
      </c>
      <c r="D49" s="9">
        <v>0</v>
      </c>
      <c r="E49" s="9">
        <v>0</v>
      </c>
      <c r="F49" s="91">
        <f t="shared" si="0"/>
        <v>0</v>
      </c>
      <c r="G49" s="91">
        <f t="shared" si="1"/>
        <v>0</v>
      </c>
      <c r="H49" s="91">
        <f t="shared" si="2"/>
        <v>0</v>
      </c>
    </row>
    <row r="50" ht="20.25" customHeight="1" spans="1:8">
      <c r="A50" s="8" t="s">
        <v>1927</v>
      </c>
      <c r="B50" s="9">
        <v>0</v>
      </c>
      <c r="C50" s="9">
        <v>0</v>
      </c>
      <c r="D50" s="9">
        <v>0</v>
      </c>
      <c r="E50" s="9">
        <v>0</v>
      </c>
      <c r="F50" s="91">
        <f t="shared" si="0"/>
        <v>0</v>
      </c>
      <c r="G50" s="91">
        <f t="shared" si="1"/>
        <v>0</v>
      </c>
      <c r="H50" s="91">
        <f t="shared" si="2"/>
        <v>0</v>
      </c>
    </row>
    <row r="51" ht="20.25" customHeight="1" spans="1:8">
      <c r="A51" s="8" t="s">
        <v>1928</v>
      </c>
      <c r="B51" s="9">
        <v>0</v>
      </c>
      <c r="C51" s="9">
        <v>0</v>
      </c>
      <c r="D51" s="9">
        <v>0</v>
      </c>
      <c r="E51" s="9">
        <v>0</v>
      </c>
      <c r="F51" s="91">
        <f t="shared" si="0"/>
        <v>0</v>
      </c>
      <c r="G51" s="91">
        <f t="shared" si="1"/>
        <v>0</v>
      </c>
      <c r="H51" s="91">
        <f t="shared" si="2"/>
        <v>0</v>
      </c>
    </row>
    <row r="52" ht="20.25" customHeight="1" spans="1:8">
      <c r="A52" s="8" t="s">
        <v>1929</v>
      </c>
      <c r="B52" s="9">
        <v>0</v>
      </c>
      <c r="C52" s="9">
        <v>0</v>
      </c>
      <c r="D52" s="9">
        <v>0</v>
      </c>
      <c r="E52" s="9">
        <v>0</v>
      </c>
      <c r="F52" s="91">
        <f t="shared" si="0"/>
        <v>0</v>
      </c>
      <c r="G52" s="91">
        <f t="shared" si="1"/>
        <v>0</v>
      </c>
      <c r="H52" s="91">
        <f t="shared" si="2"/>
        <v>0</v>
      </c>
    </row>
    <row r="53" ht="20.25" customHeight="1" spans="1:8">
      <c r="A53" s="8" t="s">
        <v>1930</v>
      </c>
      <c r="B53" s="9">
        <v>200</v>
      </c>
      <c r="C53" s="9">
        <v>0</v>
      </c>
      <c r="D53" s="9">
        <v>0</v>
      </c>
      <c r="E53" s="9">
        <v>4500</v>
      </c>
      <c r="F53" s="91">
        <f t="shared" si="0"/>
        <v>2250</v>
      </c>
      <c r="G53" s="91">
        <f t="shared" si="1"/>
        <v>0</v>
      </c>
      <c r="H53" s="91">
        <f t="shared" si="2"/>
        <v>0</v>
      </c>
    </row>
    <row r="54" ht="20.25" customHeight="1" spans="1:8">
      <c r="A54" s="92"/>
      <c r="B54" s="9">
        <v>0</v>
      </c>
      <c r="C54" s="9">
        <v>0</v>
      </c>
      <c r="D54" s="9">
        <v>0</v>
      </c>
      <c r="E54" s="9">
        <v>0</v>
      </c>
      <c r="F54" s="91">
        <v>0</v>
      </c>
      <c r="G54" s="91">
        <v>0</v>
      </c>
      <c r="H54" s="91">
        <v>0</v>
      </c>
    </row>
    <row r="55" ht="20.25" customHeight="1" spans="1:8">
      <c r="A55" s="30" t="s">
        <v>1931</v>
      </c>
      <c r="B55" s="9">
        <v>200</v>
      </c>
      <c r="C55" s="9">
        <v>2500</v>
      </c>
      <c r="D55" s="9">
        <v>156</v>
      </c>
      <c r="E55" s="9">
        <v>4500</v>
      </c>
      <c r="F55" s="91">
        <f t="shared" ref="F55:F60" si="3">IF(B55&lt;&gt;0,(E55/B55)*100,0)</f>
        <v>2250</v>
      </c>
      <c r="G55" s="91">
        <f t="shared" ref="G55:G60" si="4">IF(C55&lt;&gt;0,(E55/C55)*100,0)</f>
        <v>180</v>
      </c>
      <c r="H55" s="91">
        <f t="shared" ref="H55:H60" si="5">IF(D55&lt;&gt;0,(E55/D55)*100,0)</f>
        <v>2884.61538461538</v>
      </c>
    </row>
    <row r="56" ht="20.25" customHeight="1" spans="1:8">
      <c r="A56" s="8" t="s">
        <v>1932</v>
      </c>
      <c r="B56" s="9">
        <v>0</v>
      </c>
      <c r="C56" s="9">
        <v>0</v>
      </c>
      <c r="D56" s="9">
        <v>305</v>
      </c>
      <c r="E56" s="9">
        <v>229</v>
      </c>
      <c r="F56" s="91">
        <f t="shared" si="3"/>
        <v>0</v>
      </c>
      <c r="G56" s="91">
        <f t="shared" si="4"/>
        <v>0</v>
      </c>
      <c r="H56" s="91">
        <f t="shared" si="5"/>
        <v>75.0819672131148</v>
      </c>
    </row>
    <row r="57" ht="20.25" customHeight="1" spans="1:8">
      <c r="A57" s="8" t="s">
        <v>1933</v>
      </c>
      <c r="B57" s="9">
        <v>0</v>
      </c>
      <c r="C57" s="9">
        <v>0</v>
      </c>
      <c r="D57" s="9">
        <v>0</v>
      </c>
      <c r="E57" s="9">
        <v>0</v>
      </c>
      <c r="F57" s="91">
        <f t="shared" si="3"/>
        <v>0</v>
      </c>
      <c r="G57" s="91">
        <f t="shared" si="4"/>
        <v>0</v>
      </c>
      <c r="H57" s="91">
        <f t="shared" si="5"/>
        <v>0</v>
      </c>
    </row>
    <row r="58" ht="20.25" customHeight="1" spans="1:8">
      <c r="A58" s="8" t="s">
        <v>1934</v>
      </c>
      <c r="B58" s="9">
        <v>0</v>
      </c>
      <c r="C58" s="9">
        <v>0</v>
      </c>
      <c r="D58" s="9">
        <v>0</v>
      </c>
      <c r="E58" s="9">
        <v>305</v>
      </c>
      <c r="F58" s="91">
        <f t="shared" si="3"/>
        <v>0</v>
      </c>
      <c r="G58" s="91">
        <f t="shared" si="4"/>
        <v>0</v>
      </c>
      <c r="H58" s="91">
        <f t="shared" si="5"/>
        <v>0</v>
      </c>
    </row>
    <row r="59" ht="20.25" customHeight="1" spans="1:8">
      <c r="A59" s="8" t="s">
        <v>1935</v>
      </c>
      <c r="B59" s="9">
        <v>0</v>
      </c>
      <c r="C59" s="9">
        <v>0</v>
      </c>
      <c r="D59" s="9">
        <v>0</v>
      </c>
      <c r="E59" s="9">
        <v>0</v>
      </c>
      <c r="F59" s="91">
        <f t="shared" si="3"/>
        <v>0</v>
      </c>
      <c r="G59" s="91">
        <f t="shared" si="4"/>
        <v>0</v>
      </c>
      <c r="H59" s="91">
        <f t="shared" si="5"/>
        <v>0</v>
      </c>
    </row>
    <row r="60" ht="20.25" customHeight="1" spans="1:8">
      <c r="A60" s="8" t="s">
        <v>1936</v>
      </c>
      <c r="B60" s="9">
        <v>0</v>
      </c>
      <c r="C60" s="9">
        <v>0</v>
      </c>
      <c r="D60" s="9">
        <v>0</v>
      </c>
      <c r="E60" s="9">
        <v>0</v>
      </c>
      <c r="F60" s="91">
        <f t="shared" si="3"/>
        <v>0</v>
      </c>
      <c r="G60" s="91">
        <f t="shared" si="4"/>
        <v>0</v>
      </c>
      <c r="H60" s="91">
        <f t="shared" si="5"/>
        <v>0</v>
      </c>
    </row>
    <row r="61" ht="20.25" customHeight="1" spans="1:8">
      <c r="A61" s="8"/>
      <c r="B61" s="9">
        <v>0</v>
      </c>
      <c r="C61" s="9">
        <v>0</v>
      </c>
      <c r="D61" s="9">
        <v>0</v>
      </c>
      <c r="E61" s="9">
        <v>0</v>
      </c>
      <c r="F61" s="91">
        <v>0</v>
      </c>
      <c r="G61" s="91">
        <v>0</v>
      </c>
      <c r="H61" s="91">
        <v>0</v>
      </c>
    </row>
    <row r="62" ht="20.25" customHeight="1" spans="1:8">
      <c r="A62" s="8"/>
      <c r="B62" s="9">
        <v>0</v>
      </c>
      <c r="C62" s="9">
        <v>0</v>
      </c>
      <c r="D62" s="9">
        <v>0</v>
      </c>
      <c r="E62" s="9">
        <v>0</v>
      </c>
      <c r="F62" s="91">
        <v>0</v>
      </c>
      <c r="G62" s="91">
        <v>0</v>
      </c>
      <c r="H62" s="91">
        <v>0</v>
      </c>
    </row>
    <row r="63" ht="20.25" customHeight="1" spans="1:8">
      <c r="A63" s="30" t="s">
        <v>56</v>
      </c>
      <c r="B63" s="9">
        <v>0</v>
      </c>
      <c r="C63" s="9">
        <v>0</v>
      </c>
      <c r="D63" s="9">
        <v>461</v>
      </c>
      <c r="E63" s="9">
        <v>5034</v>
      </c>
      <c r="F63" s="91">
        <f>IF(B63&lt;&gt;0,(E63/B63)*100,0)</f>
        <v>0</v>
      </c>
      <c r="G63" s="91">
        <f>IF(C63&lt;&gt;0,(E63/C63)*100,0)</f>
        <v>0</v>
      </c>
      <c r="H63" s="91">
        <f>IF(D63&lt;&gt;0,(E63/D63)*100,0)</f>
        <v>1091.97396963124</v>
      </c>
    </row>
  </sheetData>
  <mergeCells count="1">
    <mergeCell ref="A1:H1"/>
  </mergeCells>
  <pageMargins left="0.691666666666667" right="0.691666666666667" top="0.75" bottom="0.75" header="0" footer="0"/>
  <pageSetup paperSize="9" scale="51" orientation="portrait" blackAndWhite="1" useFirstPageNumber="1"/>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H42"/>
  <sheetViews>
    <sheetView showGridLines="0" view="pageBreakPreview" zoomScaleNormal="100" workbookViewId="0">
      <selection activeCell="A1" sqref="A1:H1"/>
    </sheetView>
  </sheetViews>
  <sheetFormatPr defaultColWidth="8.75" defaultRowHeight="14.25" customHeight="1" outlineLevelCol="7"/>
  <cols>
    <col min="1" max="1" width="41.3796296296296" style="31" customWidth="1"/>
    <col min="2" max="8" width="15.6203703703704" style="31" customWidth="1"/>
    <col min="9" max="32" width="9" style="2" customWidth="1"/>
    <col min="33" max="16384" width="8.75" style="2" customWidth="1"/>
  </cols>
  <sheetData>
    <row r="1" ht="50.25" customHeight="1" spans="1:8">
      <c r="A1" s="32" t="s">
        <v>1937</v>
      </c>
      <c r="B1" s="32"/>
      <c r="C1" s="32"/>
      <c r="D1" s="32"/>
      <c r="E1" s="32"/>
      <c r="F1" s="32"/>
      <c r="G1" s="32"/>
      <c r="H1" s="32"/>
    </row>
    <row r="2" ht="20.25" customHeight="1" spans="1:8">
      <c r="A2" s="33"/>
      <c r="B2" s="33"/>
      <c r="C2" s="33"/>
      <c r="D2" s="33"/>
      <c r="E2" s="33"/>
      <c r="F2" s="33"/>
      <c r="G2" s="90"/>
      <c r="H2" s="5" t="s">
        <v>1</v>
      </c>
    </row>
    <row r="3" ht="30" customHeight="1" spans="1:8">
      <c r="A3" s="6" t="s">
        <v>2</v>
      </c>
      <c r="B3" s="7" t="s">
        <v>4</v>
      </c>
      <c r="C3" s="7" t="s">
        <v>5</v>
      </c>
      <c r="D3" s="7" t="s">
        <v>6</v>
      </c>
      <c r="E3" s="7" t="s">
        <v>7</v>
      </c>
      <c r="F3" s="7" t="s">
        <v>9</v>
      </c>
      <c r="G3" s="7" t="s">
        <v>10</v>
      </c>
      <c r="H3" s="7" t="s">
        <v>11</v>
      </c>
    </row>
    <row r="4" ht="20.25" customHeight="1" spans="1:8">
      <c r="A4" s="8" t="s">
        <v>67</v>
      </c>
      <c r="B4" s="9">
        <v>0</v>
      </c>
      <c r="C4" s="9">
        <v>0</v>
      </c>
      <c r="D4" s="9">
        <v>0</v>
      </c>
      <c r="E4" s="9">
        <v>0</v>
      </c>
      <c r="F4" s="91">
        <f t="shared" ref="F4:F32" si="0">IF(B4&lt;&gt;0,(E4/B4)*100,0)</f>
        <v>0</v>
      </c>
      <c r="G4" s="91">
        <f t="shared" ref="G4:G32" si="1">IF(C4&lt;&gt;0,(E4/C4)*100,0)</f>
        <v>0</v>
      </c>
      <c r="H4" s="91">
        <f t="shared" ref="H4:H32" si="2">IF(D4&lt;&gt;0,(E4/D4)*100,0)</f>
        <v>0</v>
      </c>
    </row>
    <row r="5" ht="20.25" customHeight="1" spans="1:8">
      <c r="A5" s="8" t="s">
        <v>525</v>
      </c>
      <c r="B5" s="9">
        <v>0</v>
      </c>
      <c r="C5" s="9">
        <v>0</v>
      </c>
      <c r="D5" s="9">
        <v>0</v>
      </c>
      <c r="E5" s="9">
        <v>0</v>
      </c>
      <c r="F5" s="91">
        <f t="shared" si="0"/>
        <v>0</v>
      </c>
      <c r="G5" s="91">
        <f t="shared" si="1"/>
        <v>0</v>
      </c>
      <c r="H5" s="91">
        <f t="shared" si="2"/>
        <v>0</v>
      </c>
    </row>
    <row r="6" ht="20.25" customHeight="1" spans="1:8">
      <c r="A6" s="8" t="s">
        <v>1938</v>
      </c>
      <c r="B6" s="9">
        <v>0</v>
      </c>
      <c r="C6" s="9">
        <v>0</v>
      </c>
      <c r="D6" s="9">
        <v>0</v>
      </c>
      <c r="E6" s="9">
        <v>0</v>
      </c>
      <c r="F6" s="91">
        <f t="shared" si="0"/>
        <v>0</v>
      </c>
      <c r="G6" s="91">
        <f t="shared" si="1"/>
        <v>0</v>
      </c>
      <c r="H6" s="91">
        <f t="shared" si="2"/>
        <v>0</v>
      </c>
    </row>
    <row r="7" ht="20.25" customHeight="1" spans="1:8">
      <c r="A7" s="8" t="s">
        <v>1939</v>
      </c>
      <c r="B7" s="9">
        <v>305</v>
      </c>
      <c r="C7" s="9">
        <v>478</v>
      </c>
      <c r="D7" s="9">
        <v>0</v>
      </c>
      <c r="E7" s="9">
        <v>152</v>
      </c>
      <c r="F7" s="91">
        <f t="shared" si="0"/>
        <v>49.8360655737705</v>
      </c>
      <c r="G7" s="91">
        <f t="shared" si="1"/>
        <v>31.7991631799163</v>
      </c>
      <c r="H7" s="91">
        <f t="shared" si="2"/>
        <v>0</v>
      </c>
    </row>
    <row r="8" ht="20.25" customHeight="1" spans="1:8">
      <c r="A8" s="8" t="s">
        <v>1940</v>
      </c>
      <c r="B8" s="9">
        <v>305</v>
      </c>
      <c r="C8" s="9">
        <v>410</v>
      </c>
      <c r="D8" s="9">
        <v>0</v>
      </c>
      <c r="E8" s="9">
        <v>84</v>
      </c>
      <c r="F8" s="91">
        <f t="shared" si="0"/>
        <v>27.5409836065574</v>
      </c>
      <c r="G8" s="91">
        <f t="shared" si="1"/>
        <v>20.4878048780488</v>
      </c>
      <c r="H8" s="91">
        <f t="shared" si="2"/>
        <v>0</v>
      </c>
    </row>
    <row r="9" ht="20.25" customHeight="1" spans="1:8">
      <c r="A9" s="8" t="s">
        <v>1941</v>
      </c>
      <c r="B9" s="9">
        <v>0</v>
      </c>
      <c r="C9" s="9">
        <v>0</v>
      </c>
      <c r="D9" s="9">
        <v>0</v>
      </c>
      <c r="E9" s="9">
        <v>0</v>
      </c>
      <c r="F9" s="91">
        <f t="shared" si="0"/>
        <v>0</v>
      </c>
      <c r="G9" s="91">
        <f t="shared" si="1"/>
        <v>0</v>
      </c>
      <c r="H9" s="91">
        <f t="shared" si="2"/>
        <v>0</v>
      </c>
    </row>
    <row r="10" ht="20.25" customHeight="1" spans="1:8">
      <c r="A10" s="8" t="s">
        <v>1942</v>
      </c>
      <c r="B10" s="9">
        <v>0</v>
      </c>
      <c r="C10" s="9">
        <v>0</v>
      </c>
      <c r="D10" s="9">
        <v>0</v>
      </c>
      <c r="E10" s="9">
        <v>0</v>
      </c>
      <c r="F10" s="91">
        <f t="shared" si="0"/>
        <v>0</v>
      </c>
      <c r="G10" s="91">
        <f t="shared" si="1"/>
        <v>0</v>
      </c>
      <c r="H10" s="91">
        <f t="shared" si="2"/>
        <v>0</v>
      </c>
    </row>
    <row r="11" ht="20.25" customHeight="1" spans="1:8">
      <c r="A11" s="8" t="s">
        <v>1943</v>
      </c>
      <c r="B11" s="9">
        <v>0</v>
      </c>
      <c r="C11" s="9">
        <v>0</v>
      </c>
      <c r="D11" s="9">
        <v>0</v>
      </c>
      <c r="E11" s="9">
        <v>0</v>
      </c>
      <c r="F11" s="91">
        <f t="shared" si="0"/>
        <v>0</v>
      </c>
      <c r="G11" s="91">
        <f t="shared" si="1"/>
        <v>0</v>
      </c>
      <c r="H11" s="91">
        <f t="shared" si="2"/>
        <v>0</v>
      </c>
    </row>
    <row r="12" ht="20.25" customHeight="1" spans="1:8">
      <c r="A12" s="8" t="s">
        <v>1944</v>
      </c>
      <c r="B12" s="9">
        <v>0</v>
      </c>
      <c r="C12" s="9">
        <v>0</v>
      </c>
      <c r="D12" s="9">
        <v>0</v>
      </c>
      <c r="E12" s="9">
        <v>0</v>
      </c>
      <c r="F12" s="91">
        <f t="shared" si="0"/>
        <v>0</v>
      </c>
      <c r="G12" s="91">
        <f t="shared" si="1"/>
        <v>0</v>
      </c>
      <c r="H12" s="91">
        <f t="shared" si="2"/>
        <v>0</v>
      </c>
    </row>
    <row r="13" ht="20.25" customHeight="1" spans="1:8">
      <c r="A13" s="8" t="s">
        <v>1945</v>
      </c>
      <c r="B13" s="9">
        <v>305</v>
      </c>
      <c r="C13" s="9">
        <v>410</v>
      </c>
      <c r="D13" s="9">
        <v>0</v>
      </c>
      <c r="E13" s="9">
        <v>84</v>
      </c>
      <c r="F13" s="91">
        <f t="shared" si="0"/>
        <v>27.5409836065574</v>
      </c>
      <c r="G13" s="91">
        <f t="shared" si="1"/>
        <v>20.4878048780488</v>
      </c>
      <c r="H13" s="91">
        <f t="shared" si="2"/>
        <v>0</v>
      </c>
    </row>
    <row r="14" ht="20.25" customHeight="1" spans="1:8">
      <c r="A14" s="8" t="s">
        <v>1946</v>
      </c>
      <c r="B14" s="9">
        <v>0</v>
      </c>
      <c r="C14" s="9">
        <v>0</v>
      </c>
      <c r="D14" s="9">
        <v>0</v>
      </c>
      <c r="E14" s="9">
        <v>0</v>
      </c>
      <c r="F14" s="91">
        <f t="shared" si="0"/>
        <v>0</v>
      </c>
      <c r="G14" s="91">
        <f t="shared" si="1"/>
        <v>0</v>
      </c>
      <c r="H14" s="91">
        <f t="shared" si="2"/>
        <v>0</v>
      </c>
    </row>
    <row r="15" ht="20.25" customHeight="1" spans="1:8">
      <c r="A15" s="8" t="s">
        <v>1947</v>
      </c>
      <c r="B15" s="9">
        <v>0</v>
      </c>
      <c r="C15" s="9">
        <v>0</v>
      </c>
      <c r="D15" s="9">
        <v>0</v>
      </c>
      <c r="E15" s="9">
        <v>0</v>
      </c>
      <c r="F15" s="91">
        <f t="shared" si="0"/>
        <v>0</v>
      </c>
      <c r="G15" s="91">
        <f t="shared" si="1"/>
        <v>0</v>
      </c>
      <c r="H15" s="91">
        <f t="shared" si="2"/>
        <v>0</v>
      </c>
    </row>
    <row r="16" ht="20.25" customHeight="1" spans="1:8">
      <c r="A16" s="8" t="s">
        <v>1948</v>
      </c>
      <c r="B16" s="9">
        <v>0</v>
      </c>
      <c r="C16" s="9">
        <v>0</v>
      </c>
      <c r="D16" s="9">
        <v>0</v>
      </c>
      <c r="E16" s="9">
        <v>0</v>
      </c>
      <c r="F16" s="91">
        <f t="shared" si="0"/>
        <v>0</v>
      </c>
      <c r="G16" s="91">
        <f t="shared" si="1"/>
        <v>0</v>
      </c>
      <c r="H16" s="91">
        <f t="shared" si="2"/>
        <v>0</v>
      </c>
    </row>
    <row r="17" ht="20.25" customHeight="1" spans="1:8">
      <c r="A17" s="8" t="s">
        <v>1949</v>
      </c>
      <c r="B17" s="9">
        <v>0</v>
      </c>
      <c r="C17" s="9">
        <v>0</v>
      </c>
      <c r="D17" s="9">
        <v>0</v>
      </c>
      <c r="E17" s="9">
        <v>0</v>
      </c>
      <c r="F17" s="91">
        <f t="shared" si="0"/>
        <v>0</v>
      </c>
      <c r="G17" s="91">
        <f t="shared" si="1"/>
        <v>0</v>
      </c>
      <c r="H17" s="91">
        <f t="shared" si="2"/>
        <v>0</v>
      </c>
    </row>
    <row r="18" ht="20.25" customHeight="1" spans="1:8">
      <c r="A18" s="8" t="s">
        <v>1950</v>
      </c>
      <c r="B18" s="9">
        <v>0</v>
      </c>
      <c r="C18" s="9">
        <v>0</v>
      </c>
      <c r="D18" s="9">
        <v>0</v>
      </c>
      <c r="E18" s="9">
        <v>0</v>
      </c>
      <c r="F18" s="91">
        <f t="shared" si="0"/>
        <v>0</v>
      </c>
      <c r="G18" s="91">
        <f t="shared" si="1"/>
        <v>0</v>
      </c>
      <c r="H18" s="91">
        <f t="shared" si="2"/>
        <v>0</v>
      </c>
    </row>
    <row r="19" ht="20.25" customHeight="1" spans="1:8">
      <c r="A19" s="8" t="s">
        <v>1951</v>
      </c>
      <c r="B19" s="9">
        <v>0</v>
      </c>
      <c r="C19" s="9">
        <v>0</v>
      </c>
      <c r="D19" s="9">
        <v>0</v>
      </c>
      <c r="E19" s="9">
        <v>0</v>
      </c>
      <c r="F19" s="91">
        <f t="shared" si="0"/>
        <v>0</v>
      </c>
      <c r="G19" s="91">
        <f t="shared" si="1"/>
        <v>0</v>
      </c>
      <c r="H19" s="91">
        <f t="shared" si="2"/>
        <v>0</v>
      </c>
    </row>
    <row r="20" ht="20.25" customHeight="1" spans="1:8">
      <c r="A20" s="8" t="s">
        <v>1952</v>
      </c>
      <c r="B20" s="9">
        <v>0</v>
      </c>
      <c r="C20" s="9">
        <v>0</v>
      </c>
      <c r="D20" s="9">
        <v>0</v>
      </c>
      <c r="E20" s="9">
        <v>0</v>
      </c>
      <c r="F20" s="91">
        <f t="shared" si="0"/>
        <v>0</v>
      </c>
      <c r="G20" s="91">
        <f t="shared" si="1"/>
        <v>0</v>
      </c>
      <c r="H20" s="91">
        <f t="shared" si="2"/>
        <v>0</v>
      </c>
    </row>
    <row r="21" ht="20.25" customHeight="1" spans="1:8">
      <c r="A21" s="8" t="s">
        <v>1953</v>
      </c>
      <c r="B21" s="9">
        <v>0</v>
      </c>
      <c r="C21" s="9">
        <v>0</v>
      </c>
      <c r="D21" s="9">
        <v>0</v>
      </c>
      <c r="E21" s="9">
        <v>0</v>
      </c>
      <c r="F21" s="91">
        <f t="shared" si="0"/>
        <v>0</v>
      </c>
      <c r="G21" s="91">
        <f t="shared" si="1"/>
        <v>0</v>
      </c>
      <c r="H21" s="91">
        <f t="shared" si="2"/>
        <v>0</v>
      </c>
    </row>
    <row r="22" ht="20.25" customHeight="1" spans="1:8">
      <c r="A22" s="8" t="s">
        <v>1954</v>
      </c>
      <c r="B22" s="9">
        <v>0</v>
      </c>
      <c r="C22" s="9">
        <v>0</v>
      </c>
      <c r="D22" s="9">
        <v>0</v>
      </c>
      <c r="E22" s="9">
        <v>0</v>
      </c>
      <c r="F22" s="91">
        <f t="shared" si="0"/>
        <v>0</v>
      </c>
      <c r="G22" s="91">
        <f t="shared" si="1"/>
        <v>0</v>
      </c>
      <c r="H22" s="91">
        <f t="shared" si="2"/>
        <v>0</v>
      </c>
    </row>
    <row r="23" ht="20.25" customHeight="1" spans="1:8">
      <c r="A23" s="8" t="s">
        <v>1955</v>
      </c>
      <c r="B23" s="9">
        <v>0</v>
      </c>
      <c r="C23" s="9">
        <v>0</v>
      </c>
      <c r="D23" s="9">
        <v>0</v>
      </c>
      <c r="E23" s="9">
        <v>0</v>
      </c>
      <c r="F23" s="91">
        <f t="shared" si="0"/>
        <v>0</v>
      </c>
      <c r="G23" s="91">
        <f t="shared" si="1"/>
        <v>0</v>
      </c>
      <c r="H23" s="91">
        <f t="shared" si="2"/>
        <v>0</v>
      </c>
    </row>
    <row r="24" ht="20.25" customHeight="1" spans="1:8">
      <c r="A24" s="8" t="s">
        <v>1956</v>
      </c>
      <c r="B24" s="9">
        <v>0</v>
      </c>
      <c r="C24" s="9">
        <v>0</v>
      </c>
      <c r="D24" s="9">
        <v>0</v>
      </c>
      <c r="E24" s="9">
        <v>0</v>
      </c>
      <c r="F24" s="91">
        <f t="shared" si="0"/>
        <v>0</v>
      </c>
      <c r="G24" s="91">
        <f t="shared" si="1"/>
        <v>0</v>
      </c>
      <c r="H24" s="91">
        <f t="shared" si="2"/>
        <v>0</v>
      </c>
    </row>
    <row r="25" ht="20.25" customHeight="1" spans="1:8">
      <c r="A25" s="8" t="s">
        <v>1957</v>
      </c>
      <c r="B25" s="9">
        <v>0</v>
      </c>
      <c r="C25" s="9">
        <v>0</v>
      </c>
      <c r="D25" s="9">
        <v>0</v>
      </c>
      <c r="E25" s="9">
        <v>0</v>
      </c>
      <c r="F25" s="91">
        <f t="shared" si="0"/>
        <v>0</v>
      </c>
      <c r="G25" s="91">
        <f t="shared" si="1"/>
        <v>0</v>
      </c>
      <c r="H25" s="91">
        <f t="shared" si="2"/>
        <v>0</v>
      </c>
    </row>
    <row r="26" ht="20.25" customHeight="1" spans="1:8">
      <c r="A26" s="8" t="s">
        <v>1958</v>
      </c>
      <c r="B26" s="9">
        <v>0</v>
      </c>
      <c r="C26" s="9">
        <v>0</v>
      </c>
      <c r="D26" s="9">
        <v>0</v>
      </c>
      <c r="E26" s="9">
        <v>0</v>
      </c>
      <c r="F26" s="91">
        <f t="shared" si="0"/>
        <v>0</v>
      </c>
      <c r="G26" s="91">
        <f t="shared" si="1"/>
        <v>0</v>
      </c>
      <c r="H26" s="91">
        <f t="shared" si="2"/>
        <v>0</v>
      </c>
    </row>
    <row r="27" ht="20.25" customHeight="1" spans="1:8">
      <c r="A27" s="8" t="s">
        <v>1959</v>
      </c>
      <c r="B27" s="9">
        <v>0</v>
      </c>
      <c r="C27" s="9">
        <v>0</v>
      </c>
      <c r="D27" s="9">
        <v>0</v>
      </c>
      <c r="E27" s="9">
        <v>0</v>
      </c>
      <c r="F27" s="91">
        <f t="shared" si="0"/>
        <v>0</v>
      </c>
      <c r="G27" s="91">
        <f t="shared" si="1"/>
        <v>0</v>
      </c>
      <c r="H27" s="91">
        <f t="shared" si="2"/>
        <v>0</v>
      </c>
    </row>
    <row r="28" ht="20.25" customHeight="1" spans="1:8">
      <c r="A28" s="8" t="s">
        <v>1960</v>
      </c>
      <c r="B28" s="9">
        <v>0</v>
      </c>
      <c r="C28" s="9">
        <v>0</v>
      </c>
      <c r="D28" s="9">
        <v>0</v>
      </c>
      <c r="E28" s="9">
        <v>0</v>
      </c>
      <c r="F28" s="91">
        <f t="shared" si="0"/>
        <v>0</v>
      </c>
      <c r="G28" s="91">
        <f t="shared" si="1"/>
        <v>0</v>
      </c>
      <c r="H28" s="91">
        <f t="shared" si="2"/>
        <v>0</v>
      </c>
    </row>
    <row r="29" ht="20.25" customHeight="1" spans="1:8">
      <c r="A29" s="8" t="s">
        <v>1961</v>
      </c>
      <c r="B29" s="9">
        <v>0</v>
      </c>
      <c r="C29" s="9">
        <v>0</v>
      </c>
      <c r="D29" s="9">
        <v>0</v>
      </c>
      <c r="E29" s="9">
        <v>0</v>
      </c>
      <c r="F29" s="91">
        <f t="shared" si="0"/>
        <v>0</v>
      </c>
      <c r="G29" s="91">
        <f t="shared" si="1"/>
        <v>0</v>
      </c>
      <c r="H29" s="91">
        <f t="shared" si="2"/>
        <v>0</v>
      </c>
    </row>
    <row r="30" ht="20.25" customHeight="1" spans="1:8">
      <c r="A30" s="8" t="s">
        <v>1962</v>
      </c>
      <c r="B30" s="9">
        <v>0</v>
      </c>
      <c r="C30" s="9">
        <v>0</v>
      </c>
      <c r="D30" s="9">
        <v>0</v>
      </c>
      <c r="E30" s="9">
        <v>0</v>
      </c>
      <c r="F30" s="91">
        <f t="shared" si="0"/>
        <v>0</v>
      </c>
      <c r="G30" s="91">
        <f t="shared" si="1"/>
        <v>0</v>
      </c>
      <c r="H30" s="91">
        <f t="shared" si="2"/>
        <v>0</v>
      </c>
    </row>
    <row r="31" ht="20.25" customHeight="1" spans="1:8">
      <c r="A31" s="8" t="s">
        <v>1963</v>
      </c>
      <c r="B31" s="9">
        <v>0</v>
      </c>
      <c r="C31" s="9">
        <v>68</v>
      </c>
      <c r="D31" s="9">
        <v>0</v>
      </c>
      <c r="E31" s="9">
        <v>68</v>
      </c>
      <c r="F31" s="91">
        <f t="shared" si="0"/>
        <v>0</v>
      </c>
      <c r="G31" s="91">
        <f t="shared" si="1"/>
        <v>100</v>
      </c>
      <c r="H31" s="91">
        <f t="shared" si="2"/>
        <v>0</v>
      </c>
    </row>
    <row r="32" ht="20.25" customHeight="1" spans="1:8">
      <c r="A32" s="8" t="s">
        <v>1964</v>
      </c>
      <c r="B32" s="9">
        <v>0</v>
      </c>
      <c r="C32" s="9">
        <v>68</v>
      </c>
      <c r="D32" s="9">
        <v>0</v>
      </c>
      <c r="E32" s="9">
        <v>68</v>
      </c>
      <c r="F32" s="91">
        <f t="shared" si="0"/>
        <v>0</v>
      </c>
      <c r="G32" s="91">
        <f t="shared" si="1"/>
        <v>100</v>
      </c>
      <c r="H32" s="91">
        <f t="shared" si="2"/>
        <v>0</v>
      </c>
    </row>
    <row r="33" ht="20.25" customHeight="1" spans="1:8">
      <c r="A33" s="92"/>
      <c r="B33" s="9">
        <v>0</v>
      </c>
      <c r="C33" s="9">
        <v>0</v>
      </c>
      <c r="D33" s="9">
        <v>0</v>
      </c>
      <c r="E33" s="9">
        <v>0</v>
      </c>
      <c r="F33" s="91">
        <v>0</v>
      </c>
      <c r="G33" s="91">
        <v>0</v>
      </c>
      <c r="H33" s="91">
        <v>0</v>
      </c>
    </row>
    <row r="34" ht="20.25" customHeight="1" spans="1:8">
      <c r="A34" s="30" t="s">
        <v>1965</v>
      </c>
      <c r="B34" s="9">
        <v>305</v>
      </c>
      <c r="C34" s="9">
        <v>478</v>
      </c>
      <c r="D34" s="9">
        <v>0</v>
      </c>
      <c r="E34" s="9">
        <v>152</v>
      </c>
      <c r="F34" s="91">
        <f t="shared" ref="F34:F40" si="3">IF(B34&lt;&gt;0,(E34/B34)*100,0)</f>
        <v>49.8360655737705</v>
      </c>
      <c r="G34" s="91">
        <f t="shared" ref="G34:G40" si="4">IF(C34&lt;&gt;0,E34/C34*100,0)</f>
        <v>31.7991631799163</v>
      </c>
      <c r="H34" s="91">
        <f t="shared" ref="H34:H40" si="5">IF(D34&lt;&gt;0,(E34/D34)*100,0)</f>
        <v>0</v>
      </c>
    </row>
    <row r="35" ht="20.25" customHeight="1" spans="1:8">
      <c r="A35" s="92" t="s">
        <v>1966</v>
      </c>
      <c r="B35" s="9">
        <v>0</v>
      </c>
      <c r="C35" s="9">
        <v>0</v>
      </c>
      <c r="D35" s="9">
        <v>0</v>
      </c>
      <c r="E35" s="9">
        <v>0</v>
      </c>
      <c r="F35" s="91">
        <f t="shared" si="3"/>
        <v>0</v>
      </c>
      <c r="G35" s="91">
        <f t="shared" si="4"/>
        <v>0</v>
      </c>
      <c r="H35" s="91">
        <f t="shared" si="5"/>
        <v>0</v>
      </c>
    </row>
    <row r="36" ht="20.25" customHeight="1" spans="1:8">
      <c r="A36" s="92" t="s">
        <v>1967</v>
      </c>
      <c r="B36" s="9">
        <v>0</v>
      </c>
      <c r="C36" s="9">
        <v>0</v>
      </c>
      <c r="D36" s="9">
        <v>0</v>
      </c>
      <c r="E36" s="9">
        <v>0</v>
      </c>
      <c r="F36" s="91">
        <f t="shared" si="3"/>
        <v>0</v>
      </c>
      <c r="G36" s="91">
        <f t="shared" si="4"/>
        <v>0</v>
      </c>
      <c r="H36" s="91">
        <f t="shared" si="5"/>
        <v>0</v>
      </c>
    </row>
    <row r="37" ht="20.25" customHeight="1" spans="1:8">
      <c r="A37" s="92" t="s">
        <v>1968</v>
      </c>
      <c r="B37" s="9">
        <v>0</v>
      </c>
      <c r="C37" s="9">
        <v>0</v>
      </c>
      <c r="D37" s="9">
        <v>156</v>
      </c>
      <c r="E37" s="9">
        <v>4556</v>
      </c>
      <c r="F37" s="91">
        <f t="shared" si="3"/>
        <v>0</v>
      </c>
      <c r="G37" s="91">
        <f t="shared" si="4"/>
        <v>0</v>
      </c>
      <c r="H37" s="91">
        <f t="shared" si="5"/>
        <v>2920.51282051282</v>
      </c>
    </row>
    <row r="38" ht="20.25" customHeight="1" spans="1:8">
      <c r="A38" s="92" t="s">
        <v>1969</v>
      </c>
      <c r="B38" s="9">
        <v>0</v>
      </c>
      <c r="C38" s="9">
        <v>0</v>
      </c>
      <c r="D38" s="9">
        <v>0</v>
      </c>
      <c r="E38" s="9">
        <v>0</v>
      </c>
      <c r="F38" s="91">
        <f t="shared" si="3"/>
        <v>0</v>
      </c>
      <c r="G38" s="91">
        <f t="shared" si="4"/>
        <v>0</v>
      </c>
      <c r="H38" s="91">
        <f t="shared" si="5"/>
        <v>0</v>
      </c>
    </row>
    <row r="39" ht="20.25" customHeight="1" spans="1:8">
      <c r="A39" s="92" t="s">
        <v>1970</v>
      </c>
      <c r="B39" s="9">
        <v>0</v>
      </c>
      <c r="C39" s="9">
        <v>0</v>
      </c>
      <c r="D39" s="9">
        <v>0</v>
      </c>
      <c r="E39" s="9">
        <v>0</v>
      </c>
      <c r="F39" s="91">
        <f t="shared" si="3"/>
        <v>0</v>
      </c>
      <c r="G39" s="91">
        <f t="shared" si="4"/>
        <v>0</v>
      </c>
      <c r="H39" s="91">
        <f t="shared" si="5"/>
        <v>0</v>
      </c>
    </row>
    <row r="40" ht="20.25" customHeight="1" spans="1:8">
      <c r="A40" s="92" t="s">
        <v>1971</v>
      </c>
      <c r="B40" s="9">
        <v>0</v>
      </c>
      <c r="C40" s="9">
        <v>0</v>
      </c>
      <c r="D40" s="9">
        <v>305</v>
      </c>
      <c r="E40" s="9">
        <v>326</v>
      </c>
      <c r="F40" s="91">
        <f t="shared" si="3"/>
        <v>0</v>
      </c>
      <c r="G40" s="91">
        <f t="shared" si="4"/>
        <v>0</v>
      </c>
      <c r="H40" s="91">
        <f t="shared" si="5"/>
        <v>106.885245901639</v>
      </c>
    </row>
    <row r="41" ht="20.25" customHeight="1" spans="1:8">
      <c r="A41" s="92"/>
      <c r="B41" s="9">
        <v>0</v>
      </c>
      <c r="C41" s="9">
        <v>0</v>
      </c>
      <c r="D41" s="9">
        <v>0</v>
      </c>
      <c r="E41" s="9">
        <v>0</v>
      </c>
      <c r="F41" s="91">
        <v>0</v>
      </c>
      <c r="G41" s="91">
        <v>0</v>
      </c>
      <c r="H41" s="91">
        <v>0</v>
      </c>
    </row>
    <row r="42" ht="20.25" customHeight="1" spans="1:8">
      <c r="A42" s="30" t="s">
        <v>105</v>
      </c>
      <c r="B42" s="9">
        <v>0</v>
      </c>
      <c r="C42" s="9">
        <v>0</v>
      </c>
      <c r="D42" s="9">
        <v>461</v>
      </c>
      <c r="E42" s="9">
        <v>5034</v>
      </c>
      <c r="F42" s="91">
        <f>IF(B42&lt;&gt;0,(E42/B42)*100,0)</f>
        <v>0</v>
      </c>
      <c r="G42" s="91">
        <f>IF(C42&lt;&gt;0,E42/C42*100,0)</f>
        <v>0</v>
      </c>
      <c r="H42" s="91">
        <f>IF(D42&lt;&gt;0,(E42/D42)*100,0)</f>
        <v>1091.97396963124</v>
      </c>
    </row>
  </sheetData>
  <mergeCells count="1">
    <mergeCell ref="A1:H1"/>
  </mergeCells>
  <pageMargins left="0.691666666666667" right="0.691666666666667" top="0.75" bottom="0.75" header="0" footer="0"/>
  <pageSetup paperSize="9" scale="54" orientation="portrait" blackAndWhite="1" useFirstPageNumber="1"/>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63"/>
  <sheetViews>
    <sheetView showGridLines="0" view="pageBreakPreview" zoomScaleNormal="100" workbookViewId="0">
      <selection activeCell="J5" sqref="J5"/>
    </sheetView>
  </sheetViews>
  <sheetFormatPr defaultColWidth="8.75" defaultRowHeight="14.25" customHeight="1" outlineLevelCol="7"/>
  <cols>
    <col min="1" max="1" width="48.3796296296296" style="31" customWidth="1"/>
    <col min="2" max="8" width="15.6203703703704" style="31" customWidth="1"/>
    <col min="9" max="32" width="9" style="2" customWidth="1"/>
    <col min="33" max="16384" width="8.75" style="2" customWidth="1"/>
  </cols>
  <sheetData>
    <row r="1" ht="50.25" customHeight="1" spans="1:8">
      <c r="A1" s="32" t="s">
        <v>1972</v>
      </c>
      <c r="B1" s="32"/>
      <c r="C1" s="32"/>
      <c r="D1" s="32"/>
      <c r="E1" s="32"/>
      <c r="F1" s="32"/>
      <c r="G1" s="32"/>
      <c r="H1" s="32"/>
    </row>
    <row r="2" ht="20.25" customHeight="1" spans="2:8">
      <c r="B2" s="33"/>
      <c r="C2" s="33"/>
      <c r="D2" s="33"/>
      <c r="E2" s="33"/>
      <c r="H2" s="5" t="s">
        <v>1</v>
      </c>
    </row>
    <row r="3" ht="30" customHeight="1" spans="1:8">
      <c r="A3" s="6" t="s">
        <v>2</v>
      </c>
      <c r="B3" s="7" t="s">
        <v>4</v>
      </c>
      <c r="C3" s="7" t="s">
        <v>5</v>
      </c>
      <c r="D3" s="7" t="s">
        <v>6</v>
      </c>
      <c r="E3" s="7" t="s">
        <v>7</v>
      </c>
      <c r="F3" s="7" t="s">
        <v>9</v>
      </c>
      <c r="G3" s="7" t="s">
        <v>10</v>
      </c>
      <c r="H3" s="7" t="s">
        <v>11</v>
      </c>
    </row>
    <row r="4" ht="20.25" customHeight="1" spans="1:8">
      <c r="A4" s="92" t="s">
        <v>29</v>
      </c>
      <c r="B4" s="9">
        <v>200</v>
      </c>
      <c r="C4" s="9">
        <v>2500</v>
      </c>
      <c r="D4" s="9">
        <v>156</v>
      </c>
      <c r="E4" s="9">
        <v>4500</v>
      </c>
      <c r="F4" s="91">
        <f t="shared" ref="F4:F53" si="0">IF(B4&lt;&gt;0,(E4/B4)*100,0)</f>
        <v>2250</v>
      </c>
      <c r="G4" s="91">
        <f t="shared" ref="G4:G53" si="1">IF(C4&lt;&gt;0,(E4/C4)*100,0)</f>
        <v>180</v>
      </c>
      <c r="H4" s="91">
        <f t="shared" ref="H4:H53" si="2">IF(D4&lt;&gt;0,(E4/D4)*100,0)</f>
        <v>2884.61538461538</v>
      </c>
    </row>
    <row r="5" ht="20.25" customHeight="1" spans="1:8">
      <c r="A5" s="92" t="s">
        <v>33</v>
      </c>
      <c r="B5" s="9">
        <v>200</v>
      </c>
      <c r="C5" s="9">
        <v>2500</v>
      </c>
      <c r="D5" s="9">
        <v>156</v>
      </c>
      <c r="E5" s="9">
        <v>4500</v>
      </c>
      <c r="F5" s="91">
        <f t="shared" si="0"/>
        <v>2250</v>
      </c>
      <c r="G5" s="91">
        <f t="shared" si="1"/>
        <v>180</v>
      </c>
      <c r="H5" s="91">
        <f t="shared" si="2"/>
        <v>2884.61538461538</v>
      </c>
    </row>
    <row r="6" ht="20.25" customHeight="1" spans="1:8">
      <c r="A6" s="92" t="s">
        <v>1883</v>
      </c>
      <c r="B6" s="9">
        <v>0</v>
      </c>
      <c r="C6" s="9">
        <v>2500</v>
      </c>
      <c r="D6" s="9">
        <v>156</v>
      </c>
      <c r="E6" s="9">
        <v>0</v>
      </c>
      <c r="F6" s="91">
        <f t="shared" si="0"/>
        <v>0</v>
      </c>
      <c r="G6" s="91">
        <f t="shared" si="1"/>
        <v>0</v>
      </c>
      <c r="H6" s="91">
        <f t="shared" si="2"/>
        <v>0</v>
      </c>
    </row>
    <row r="7" ht="20.25" customHeight="1" spans="1:8">
      <c r="A7" s="92" t="s">
        <v>1884</v>
      </c>
      <c r="B7" s="9">
        <v>0</v>
      </c>
      <c r="C7" s="9">
        <v>0</v>
      </c>
      <c r="D7" s="9">
        <v>0</v>
      </c>
      <c r="E7" s="9">
        <v>0</v>
      </c>
      <c r="F7" s="91">
        <f t="shared" si="0"/>
        <v>0</v>
      </c>
      <c r="G7" s="91">
        <f t="shared" si="1"/>
        <v>0</v>
      </c>
      <c r="H7" s="91">
        <f t="shared" si="2"/>
        <v>0</v>
      </c>
    </row>
    <row r="8" ht="20.25" customHeight="1" spans="1:8">
      <c r="A8" s="92" t="s">
        <v>1885</v>
      </c>
      <c r="B8" s="9">
        <v>0</v>
      </c>
      <c r="C8" s="9">
        <v>0</v>
      </c>
      <c r="D8" s="9">
        <v>0</v>
      </c>
      <c r="E8" s="9">
        <v>0</v>
      </c>
      <c r="F8" s="91">
        <f t="shared" si="0"/>
        <v>0</v>
      </c>
      <c r="G8" s="91">
        <f t="shared" si="1"/>
        <v>0</v>
      </c>
      <c r="H8" s="91">
        <f t="shared" si="2"/>
        <v>0</v>
      </c>
    </row>
    <row r="9" ht="20.25" customHeight="1" spans="1:8">
      <c r="A9" s="8" t="s">
        <v>1886</v>
      </c>
      <c r="B9" s="9">
        <v>0</v>
      </c>
      <c r="C9" s="9">
        <v>0</v>
      </c>
      <c r="D9" s="9">
        <v>0</v>
      </c>
      <c r="E9" s="9">
        <v>0</v>
      </c>
      <c r="F9" s="91">
        <f t="shared" si="0"/>
        <v>0</v>
      </c>
      <c r="G9" s="91">
        <f t="shared" si="1"/>
        <v>0</v>
      </c>
      <c r="H9" s="91">
        <f t="shared" si="2"/>
        <v>0</v>
      </c>
    </row>
    <row r="10" ht="20.25" customHeight="1" spans="1:8">
      <c r="A10" s="8" t="s">
        <v>1887</v>
      </c>
      <c r="B10" s="9">
        <v>0</v>
      </c>
      <c r="C10" s="9">
        <v>0</v>
      </c>
      <c r="D10" s="9">
        <v>0</v>
      </c>
      <c r="E10" s="9">
        <v>0</v>
      </c>
      <c r="F10" s="91">
        <f t="shared" si="0"/>
        <v>0</v>
      </c>
      <c r="G10" s="91">
        <f t="shared" si="1"/>
        <v>0</v>
      </c>
      <c r="H10" s="91">
        <f t="shared" si="2"/>
        <v>0</v>
      </c>
    </row>
    <row r="11" ht="20.25" customHeight="1" spans="1:8">
      <c r="A11" s="8" t="s">
        <v>1888</v>
      </c>
      <c r="B11" s="9">
        <v>0</v>
      </c>
      <c r="C11" s="9">
        <v>0</v>
      </c>
      <c r="D11" s="9">
        <v>0</v>
      </c>
      <c r="E11" s="9">
        <v>0</v>
      </c>
      <c r="F11" s="91">
        <f t="shared" si="0"/>
        <v>0</v>
      </c>
      <c r="G11" s="91">
        <f t="shared" si="1"/>
        <v>0</v>
      </c>
      <c r="H11" s="91">
        <f t="shared" si="2"/>
        <v>0</v>
      </c>
    </row>
    <row r="12" ht="20.25" customHeight="1" spans="1:8">
      <c r="A12" s="8" t="s">
        <v>1889</v>
      </c>
      <c r="B12" s="9">
        <v>0</v>
      </c>
      <c r="C12" s="9">
        <v>0</v>
      </c>
      <c r="D12" s="9">
        <v>0</v>
      </c>
      <c r="E12" s="9">
        <v>0</v>
      </c>
      <c r="F12" s="91">
        <f t="shared" si="0"/>
        <v>0</v>
      </c>
      <c r="G12" s="91">
        <f t="shared" si="1"/>
        <v>0</v>
      </c>
      <c r="H12" s="91">
        <f t="shared" si="2"/>
        <v>0</v>
      </c>
    </row>
    <row r="13" ht="20.25" customHeight="1" spans="1:8">
      <c r="A13" s="8" t="s">
        <v>1890</v>
      </c>
      <c r="B13" s="9">
        <v>0</v>
      </c>
      <c r="C13" s="9">
        <v>0</v>
      </c>
      <c r="D13" s="9">
        <v>0</v>
      </c>
      <c r="E13" s="9">
        <v>0</v>
      </c>
      <c r="F13" s="91">
        <f t="shared" si="0"/>
        <v>0</v>
      </c>
      <c r="G13" s="91">
        <f t="shared" si="1"/>
        <v>0</v>
      </c>
      <c r="H13" s="91">
        <f t="shared" si="2"/>
        <v>0</v>
      </c>
    </row>
    <row r="14" ht="20.25" customHeight="1" spans="1:8">
      <c r="A14" s="8" t="s">
        <v>1891</v>
      </c>
      <c r="B14" s="9">
        <v>0</v>
      </c>
      <c r="C14" s="9">
        <v>0</v>
      </c>
      <c r="D14" s="9">
        <v>0</v>
      </c>
      <c r="E14" s="9">
        <v>0</v>
      </c>
      <c r="F14" s="91">
        <f t="shared" si="0"/>
        <v>0</v>
      </c>
      <c r="G14" s="91">
        <f t="shared" si="1"/>
        <v>0</v>
      </c>
      <c r="H14" s="91">
        <f t="shared" si="2"/>
        <v>0</v>
      </c>
    </row>
    <row r="15" ht="20.25" customHeight="1" spans="1:8">
      <c r="A15" s="8" t="s">
        <v>1892</v>
      </c>
      <c r="B15" s="9">
        <v>0</v>
      </c>
      <c r="C15" s="9">
        <v>0</v>
      </c>
      <c r="D15" s="9">
        <v>0</v>
      </c>
      <c r="E15" s="9">
        <v>0</v>
      </c>
      <c r="F15" s="91">
        <f t="shared" si="0"/>
        <v>0</v>
      </c>
      <c r="G15" s="91">
        <f t="shared" si="1"/>
        <v>0</v>
      </c>
      <c r="H15" s="91">
        <f t="shared" si="2"/>
        <v>0</v>
      </c>
    </row>
    <row r="16" ht="20.25" customHeight="1" spans="1:8">
      <c r="A16" s="8" t="s">
        <v>1893</v>
      </c>
      <c r="B16" s="9">
        <v>0</v>
      </c>
      <c r="C16" s="9">
        <v>0</v>
      </c>
      <c r="D16" s="9">
        <v>0</v>
      </c>
      <c r="E16" s="9">
        <v>0</v>
      </c>
      <c r="F16" s="91">
        <f t="shared" si="0"/>
        <v>0</v>
      </c>
      <c r="G16" s="91">
        <f t="shared" si="1"/>
        <v>0</v>
      </c>
      <c r="H16" s="91">
        <f t="shared" si="2"/>
        <v>0</v>
      </c>
    </row>
    <row r="17" ht="20.25" customHeight="1" spans="1:8">
      <c r="A17" s="8" t="s">
        <v>1894</v>
      </c>
      <c r="B17" s="9">
        <v>0</v>
      </c>
      <c r="C17" s="9">
        <v>0</v>
      </c>
      <c r="D17" s="9">
        <v>0</v>
      </c>
      <c r="E17" s="9">
        <v>0</v>
      </c>
      <c r="F17" s="91">
        <f t="shared" si="0"/>
        <v>0</v>
      </c>
      <c r="G17" s="91">
        <f t="shared" si="1"/>
        <v>0</v>
      </c>
      <c r="H17" s="91">
        <f t="shared" si="2"/>
        <v>0</v>
      </c>
    </row>
    <row r="18" ht="20.25" customHeight="1" spans="1:8">
      <c r="A18" s="8" t="s">
        <v>1895</v>
      </c>
      <c r="B18" s="9">
        <v>0</v>
      </c>
      <c r="C18" s="9">
        <v>0</v>
      </c>
      <c r="D18" s="9">
        <v>0</v>
      </c>
      <c r="E18" s="9">
        <v>0</v>
      </c>
      <c r="F18" s="91">
        <f t="shared" si="0"/>
        <v>0</v>
      </c>
      <c r="G18" s="91">
        <f t="shared" si="1"/>
        <v>0</v>
      </c>
      <c r="H18" s="91">
        <f t="shared" si="2"/>
        <v>0</v>
      </c>
    </row>
    <row r="19" ht="20.25" customHeight="1" spans="1:8">
      <c r="A19" s="8" t="s">
        <v>1896</v>
      </c>
      <c r="B19" s="9">
        <v>0</v>
      </c>
      <c r="C19" s="9">
        <v>0</v>
      </c>
      <c r="D19" s="9">
        <v>0</v>
      </c>
      <c r="E19" s="9">
        <v>0</v>
      </c>
      <c r="F19" s="91">
        <f t="shared" si="0"/>
        <v>0</v>
      </c>
      <c r="G19" s="91">
        <f t="shared" si="1"/>
        <v>0</v>
      </c>
      <c r="H19" s="91">
        <f t="shared" si="2"/>
        <v>0</v>
      </c>
    </row>
    <row r="20" ht="20.25" customHeight="1" spans="1:8">
      <c r="A20" s="8" t="s">
        <v>1897</v>
      </c>
      <c r="B20" s="9">
        <v>0</v>
      </c>
      <c r="C20" s="9">
        <v>0</v>
      </c>
      <c r="D20" s="9">
        <v>0</v>
      </c>
      <c r="E20" s="9">
        <v>0</v>
      </c>
      <c r="F20" s="91">
        <f t="shared" si="0"/>
        <v>0</v>
      </c>
      <c r="G20" s="91">
        <f t="shared" si="1"/>
        <v>0</v>
      </c>
      <c r="H20" s="91">
        <f t="shared" si="2"/>
        <v>0</v>
      </c>
    </row>
    <row r="21" ht="20.25" customHeight="1" spans="1:8">
      <c r="A21" s="8" t="s">
        <v>1898</v>
      </c>
      <c r="B21" s="9">
        <v>0</v>
      </c>
      <c r="C21" s="9">
        <v>0</v>
      </c>
      <c r="D21" s="9">
        <v>0</v>
      </c>
      <c r="E21" s="9">
        <v>0</v>
      </c>
      <c r="F21" s="91">
        <f t="shared" si="0"/>
        <v>0</v>
      </c>
      <c r="G21" s="91">
        <f t="shared" si="1"/>
        <v>0</v>
      </c>
      <c r="H21" s="91">
        <f t="shared" si="2"/>
        <v>0</v>
      </c>
    </row>
    <row r="22" ht="20.25" customHeight="1" spans="1:8">
      <c r="A22" s="8" t="s">
        <v>1899</v>
      </c>
      <c r="B22" s="9">
        <v>0</v>
      </c>
      <c r="C22" s="9">
        <v>0</v>
      </c>
      <c r="D22" s="9">
        <v>0</v>
      </c>
      <c r="E22" s="9">
        <v>0</v>
      </c>
      <c r="F22" s="91">
        <f t="shared" si="0"/>
        <v>0</v>
      </c>
      <c r="G22" s="91">
        <f t="shared" si="1"/>
        <v>0</v>
      </c>
      <c r="H22" s="91">
        <f t="shared" si="2"/>
        <v>0</v>
      </c>
    </row>
    <row r="23" ht="20.25" customHeight="1" spans="1:8">
      <c r="A23" s="8" t="s">
        <v>1900</v>
      </c>
      <c r="B23" s="9">
        <v>0</v>
      </c>
      <c r="C23" s="9">
        <v>0</v>
      </c>
      <c r="D23" s="9">
        <v>0</v>
      </c>
      <c r="E23" s="9">
        <v>0</v>
      </c>
      <c r="F23" s="91">
        <f t="shared" si="0"/>
        <v>0</v>
      </c>
      <c r="G23" s="91">
        <f t="shared" si="1"/>
        <v>0</v>
      </c>
      <c r="H23" s="91">
        <f t="shared" si="2"/>
        <v>0</v>
      </c>
    </row>
    <row r="24" ht="20.25" customHeight="1" spans="1:8">
      <c r="A24" s="8" t="s">
        <v>1901</v>
      </c>
      <c r="B24" s="9">
        <v>0</v>
      </c>
      <c r="C24" s="9">
        <v>0</v>
      </c>
      <c r="D24" s="9">
        <v>0</v>
      </c>
      <c r="E24" s="9">
        <v>0</v>
      </c>
      <c r="F24" s="91">
        <f t="shared" si="0"/>
        <v>0</v>
      </c>
      <c r="G24" s="91">
        <f t="shared" si="1"/>
        <v>0</v>
      </c>
      <c r="H24" s="91">
        <f t="shared" si="2"/>
        <v>0</v>
      </c>
    </row>
    <row r="25" ht="20.25" customHeight="1" spans="1:8">
      <c r="A25" s="8" t="s">
        <v>1902</v>
      </c>
      <c r="B25" s="9">
        <v>0</v>
      </c>
      <c r="C25" s="9">
        <v>0</v>
      </c>
      <c r="D25" s="9">
        <v>0</v>
      </c>
      <c r="E25" s="9">
        <v>0</v>
      </c>
      <c r="F25" s="91">
        <f t="shared" si="0"/>
        <v>0</v>
      </c>
      <c r="G25" s="91">
        <f t="shared" si="1"/>
        <v>0</v>
      </c>
      <c r="H25" s="91">
        <f t="shared" si="2"/>
        <v>0</v>
      </c>
    </row>
    <row r="26" ht="20.25" customHeight="1" spans="1:8">
      <c r="A26" s="8" t="s">
        <v>1903</v>
      </c>
      <c r="B26" s="9">
        <v>0</v>
      </c>
      <c r="C26" s="9">
        <v>0</v>
      </c>
      <c r="D26" s="9">
        <v>0</v>
      </c>
      <c r="E26" s="9">
        <v>0</v>
      </c>
      <c r="F26" s="91">
        <f t="shared" si="0"/>
        <v>0</v>
      </c>
      <c r="G26" s="91">
        <f t="shared" si="1"/>
        <v>0</v>
      </c>
      <c r="H26" s="91">
        <f t="shared" si="2"/>
        <v>0</v>
      </c>
    </row>
    <row r="27" ht="20.25" customHeight="1" spans="1:8">
      <c r="A27" s="8" t="s">
        <v>1904</v>
      </c>
      <c r="B27" s="9">
        <v>0</v>
      </c>
      <c r="C27" s="9">
        <v>0</v>
      </c>
      <c r="D27" s="9">
        <v>0</v>
      </c>
      <c r="E27" s="9">
        <v>0</v>
      </c>
      <c r="F27" s="91">
        <f t="shared" si="0"/>
        <v>0</v>
      </c>
      <c r="G27" s="91">
        <f t="shared" si="1"/>
        <v>0</v>
      </c>
      <c r="H27" s="91">
        <f t="shared" si="2"/>
        <v>0</v>
      </c>
    </row>
    <row r="28" ht="20.25" customHeight="1" spans="1:8">
      <c r="A28" s="8" t="s">
        <v>1905</v>
      </c>
      <c r="B28" s="9">
        <v>0</v>
      </c>
      <c r="C28" s="9">
        <v>0</v>
      </c>
      <c r="D28" s="9">
        <v>0</v>
      </c>
      <c r="E28" s="9">
        <v>0</v>
      </c>
      <c r="F28" s="91">
        <f t="shared" si="0"/>
        <v>0</v>
      </c>
      <c r="G28" s="91">
        <f t="shared" si="1"/>
        <v>0</v>
      </c>
      <c r="H28" s="91">
        <f t="shared" si="2"/>
        <v>0</v>
      </c>
    </row>
    <row r="29" ht="20.25" customHeight="1" spans="1:8">
      <c r="A29" s="8" t="s">
        <v>1906</v>
      </c>
      <c r="B29" s="9">
        <v>0</v>
      </c>
      <c r="C29" s="9">
        <v>0</v>
      </c>
      <c r="D29" s="9">
        <v>0</v>
      </c>
      <c r="E29" s="9">
        <v>0</v>
      </c>
      <c r="F29" s="91">
        <f t="shared" si="0"/>
        <v>0</v>
      </c>
      <c r="G29" s="91">
        <f t="shared" si="1"/>
        <v>0</v>
      </c>
      <c r="H29" s="91">
        <f t="shared" si="2"/>
        <v>0</v>
      </c>
    </row>
    <row r="30" ht="20.25" customHeight="1" spans="1:8">
      <c r="A30" s="8" t="s">
        <v>1907</v>
      </c>
      <c r="B30" s="9">
        <v>0</v>
      </c>
      <c r="C30" s="9">
        <v>0</v>
      </c>
      <c r="D30" s="9">
        <v>0</v>
      </c>
      <c r="E30" s="9">
        <v>0</v>
      </c>
      <c r="F30" s="91">
        <f t="shared" si="0"/>
        <v>0</v>
      </c>
      <c r="G30" s="91">
        <f t="shared" si="1"/>
        <v>0</v>
      </c>
      <c r="H30" s="91">
        <f t="shared" si="2"/>
        <v>0</v>
      </c>
    </row>
    <row r="31" ht="20.25" customHeight="1" spans="1:8">
      <c r="A31" s="8" t="s">
        <v>1908</v>
      </c>
      <c r="B31" s="9">
        <v>0</v>
      </c>
      <c r="C31" s="9">
        <v>0</v>
      </c>
      <c r="D31" s="9">
        <v>0</v>
      </c>
      <c r="E31" s="9">
        <v>0</v>
      </c>
      <c r="F31" s="91">
        <f t="shared" si="0"/>
        <v>0</v>
      </c>
      <c r="G31" s="91">
        <f t="shared" si="1"/>
        <v>0</v>
      </c>
      <c r="H31" s="91">
        <f t="shared" si="2"/>
        <v>0</v>
      </c>
    </row>
    <row r="32" ht="20.25" customHeight="1" spans="1:8">
      <c r="A32" s="8" t="s">
        <v>1909</v>
      </c>
      <c r="B32" s="9">
        <v>0</v>
      </c>
      <c r="C32" s="9">
        <v>0</v>
      </c>
      <c r="D32" s="9">
        <v>0</v>
      </c>
      <c r="E32" s="9">
        <v>0</v>
      </c>
      <c r="F32" s="91">
        <f t="shared" si="0"/>
        <v>0</v>
      </c>
      <c r="G32" s="91">
        <f t="shared" si="1"/>
        <v>0</v>
      </c>
      <c r="H32" s="91">
        <f t="shared" si="2"/>
        <v>0</v>
      </c>
    </row>
    <row r="33" ht="20.25" customHeight="1" spans="1:8">
      <c r="A33" s="8" t="s">
        <v>1910</v>
      </c>
      <c r="B33" s="9">
        <v>0</v>
      </c>
      <c r="C33" s="9">
        <v>0</v>
      </c>
      <c r="D33" s="9">
        <v>0</v>
      </c>
      <c r="E33" s="9">
        <v>0</v>
      </c>
      <c r="F33" s="91">
        <f t="shared" si="0"/>
        <v>0</v>
      </c>
      <c r="G33" s="91">
        <f t="shared" si="1"/>
        <v>0</v>
      </c>
      <c r="H33" s="91">
        <f t="shared" si="2"/>
        <v>0</v>
      </c>
    </row>
    <row r="34" ht="20.25" customHeight="1" spans="1:8">
      <c r="A34" s="8" t="s">
        <v>1911</v>
      </c>
      <c r="B34" s="9">
        <v>0</v>
      </c>
      <c r="C34" s="9">
        <v>0</v>
      </c>
      <c r="D34" s="9">
        <v>0</v>
      </c>
      <c r="E34" s="9">
        <v>0</v>
      </c>
      <c r="F34" s="91">
        <f t="shared" si="0"/>
        <v>0</v>
      </c>
      <c r="G34" s="91">
        <f t="shared" si="1"/>
        <v>0</v>
      </c>
      <c r="H34" s="91">
        <f t="shared" si="2"/>
        <v>0</v>
      </c>
    </row>
    <row r="35" ht="20.25" customHeight="1" spans="1:8">
      <c r="A35" s="8" t="s">
        <v>1912</v>
      </c>
      <c r="B35" s="9">
        <v>0</v>
      </c>
      <c r="C35" s="9">
        <v>0</v>
      </c>
      <c r="D35" s="9">
        <v>0</v>
      </c>
      <c r="E35" s="9">
        <v>0</v>
      </c>
      <c r="F35" s="91">
        <f t="shared" si="0"/>
        <v>0</v>
      </c>
      <c r="G35" s="91">
        <f t="shared" si="1"/>
        <v>0</v>
      </c>
      <c r="H35" s="91">
        <f t="shared" si="2"/>
        <v>0</v>
      </c>
    </row>
    <row r="36" ht="20.25" customHeight="1" spans="1:8">
      <c r="A36" s="8" t="s">
        <v>1913</v>
      </c>
      <c r="B36" s="9">
        <v>0</v>
      </c>
      <c r="C36" s="9">
        <v>0</v>
      </c>
      <c r="D36" s="9">
        <v>0</v>
      </c>
      <c r="E36" s="9">
        <v>0</v>
      </c>
      <c r="F36" s="91">
        <f t="shared" si="0"/>
        <v>0</v>
      </c>
      <c r="G36" s="91">
        <f t="shared" si="1"/>
        <v>0</v>
      </c>
      <c r="H36" s="91">
        <f t="shared" si="2"/>
        <v>0</v>
      </c>
    </row>
    <row r="37" ht="20.25" customHeight="1" spans="1:8">
      <c r="A37" s="8" t="s">
        <v>1914</v>
      </c>
      <c r="B37" s="9">
        <v>0</v>
      </c>
      <c r="C37" s="9">
        <v>2500</v>
      </c>
      <c r="D37" s="9">
        <v>156</v>
      </c>
      <c r="E37" s="9">
        <v>0</v>
      </c>
      <c r="F37" s="91">
        <f t="shared" si="0"/>
        <v>0</v>
      </c>
      <c r="G37" s="91">
        <f t="shared" si="1"/>
        <v>0</v>
      </c>
      <c r="H37" s="91">
        <f t="shared" si="2"/>
        <v>0</v>
      </c>
    </row>
    <row r="38" ht="20.25" customHeight="1" spans="1:8">
      <c r="A38" s="8" t="s">
        <v>1915</v>
      </c>
      <c r="B38" s="9">
        <v>0</v>
      </c>
      <c r="C38" s="9">
        <v>0</v>
      </c>
      <c r="D38" s="9">
        <v>0</v>
      </c>
      <c r="E38" s="9">
        <v>0</v>
      </c>
      <c r="F38" s="91">
        <f t="shared" si="0"/>
        <v>0</v>
      </c>
      <c r="G38" s="91">
        <f t="shared" si="1"/>
        <v>0</v>
      </c>
      <c r="H38" s="91">
        <f t="shared" si="2"/>
        <v>0</v>
      </c>
    </row>
    <row r="39" ht="20.25" customHeight="1" spans="1:8">
      <c r="A39" s="8" t="s">
        <v>1916</v>
      </c>
      <c r="B39" s="9">
        <v>0</v>
      </c>
      <c r="C39" s="9">
        <v>0</v>
      </c>
      <c r="D39" s="9">
        <v>0</v>
      </c>
      <c r="E39" s="9">
        <v>0</v>
      </c>
      <c r="F39" s="91">
        <f t="shared" si="0"/>
        <v>0</v>
      </c>
      <c r="G39" s="91">
        <f t="shared" si="1"/>
        <v>0</v>
      </c>
      <c r="H39" s="91">
        <f t="shared" si="2"/>
        <v>0</v>
      </c>
    </row>
    <row r="40" ht="20.25" customHeight="1" spans="1:8">
      <c r="A40" s="8" t="s">
        <v>1917</v>
      </c>
      <c r="B40" s="9">
        <v>0</v>
      </c>
      <c r="C40" s="9">
        <v>0</v>
      </c>
      <c r="D40" s="9">
        <v>0</v>
      </c>
      <c r="E40" s="9">
        <v>0</v>
      </c>
      <c r="F40" s="91">
        <f t="shared" si="0"/>
        <v>0</v>
      </c>
      <c r="G40" s="91">
        <f t="shared" si="1"/>
        <v>0</v>
      </c>
      <c r="H40" s="91">
        <f t="shared" si="2"/>
        <v>0</v>
      </c>
    </row>
    <row r="41" ht="20.25" customHeight="1" spans="1:8">
      <c r="A41" s="8" t="s">
        <v>1918</v>
      </c>
      <c r="B41" s="9">
        <v>0</v>
      </c>
      <c r="C41" s="9">
        <v>0</v>
      </c>
      <c r="D41" s="9">
        <v>0</v>
      </c>
      <c r="E41" s="9">
        <v>0</v>
      </c>
      <c r="F41" s="91">
        <f t="shared" si="0"/>
        <v>0</v>
      </c>
      <c r="G41" s="91">
        <f t="shared" si="1"/>
        <v>0</v>
      </c>
      <c r="H41" s="91">
        <f t="shared" si="2"/>
        <v>0</v>
      </c>
    </row>
    <row r="42" ht="20.25" customHeight="1" spans="1:8">
      <c r="A42" s="8" t="s">
        <v>1919</v>
      </c>
      <c r="B42" s="9">
        <v>0</v>
      </c>
      <c r="C42" s="9">
        <v>0</v>
      </c>
      <c r="D42" s="9">
        <v>0</v>
      </c>
      <c r="E42" s="9">
        <v>0</v>
      </c>
      <c r="F42" s="91">
        <f t="shared" si="0"/>
        <v>0</v>
      </c>
      <c r="G42" s="91">
        <f t="shared" si="1"/>
        <v>0</v>
      </c>
      <c r="H42" s="91">
        <f t="shared" si="2"/>
        <v>0</v>
      </c>
    </row>
    <row r="43" ht="20.25" customHeight="1" spans="1:8">
      <c r="A43" s="8" t="s">
        <v>1920</v>
      </c>
      <c r="B43" s="9">
        <v>0</v>
      </c>
      <c r="C43" s="9">
        <v>0</v>
      </c>
      <c r="D43" s="9">
        <v>0</v>
      </c>
      <c r="E43" s="9">
        <v>0</v>
      </c>
      <c r="F43" s="91">
        <f t="shared" si="0"/>
        <v>0</v>
      </c>
      <c r="G43" s="91">
        <f t="shared" si="1"/>
        <v>0</v>
      </c>
      <c r="H43" s="91">
        <f t="shared" si="2"/>
        <v>0</v>
      </c>
    </row>
    <row r="44" ht="20.25" customHeight="1" spans="1:8">
      <c r="A44" s="8" t="s">
        <v>1921</v>
      </c>
      <c r="B44" s="9">
        <v>0</v>
      </c>
      <c r="C44" s="9">
        <v>0</v>
      </c>
      <c r="D44" s="9">
        <v>0</v>
      </c>
      <c r="E44" s="9">
        <v>0</v>
      </c>
      <c r="F44" s="91">
        <f t="shared" si="0"/>
        <v>0</v>
      </c>
      <c r="G44" s="91">
        <f t="shared" si="1"/>
        <v>0</v>
      </c>
      <c r="H44" s="91">
        <f t="shared" si="2"/>
        <v>0</v>
      </c>
    </row>
    <row r="45" ht="20.25" customHeight="1" spans="1:8">
      <c r="A45" s="8" t="s">
        <v>1922</v>
      </c>
      <c r="B45" s="9">
        <v>0</v>
      </c>
      <c r="C45" s="9">
        <v>0</v>
      </c>
      <c r="D45" s="9">
        <v>0</v>
      </c>
      <c r="E45" s="9">
        <v>0</v>
      </c>
      <c r="F45" s="91">
        <f t="shared" si="0"/>
        <v>0</v>
      </c>
      <c r="G45" s="91">
        <f t="shared" si="1"/>
        <v>0</v>
      </c>
      <c r="H45" s="91">
        <f t="shared" si="2"/>
        <v>0</v>
      </c>
    </row>
    <row r="46" ht="20.25" customHeight="1" spans="1:8">
      <c r="A46" s="8" t="s">
        <v>1923</v>
      </c>
      <c r="B46" s="9">
        <v>0</v>
      </c>
      <c r="C46" s="9">
        <v>0</v>
      </c>
      <c r="D46" s="9">
        <v>0</v>
      </c>
      <c r="E46" s="9">
        <v>0</v>
      </c>
      <c r="F46" s="91">
        <f t="shared" si="0"/>
        <v>0</v>
      </c>
      <c r="G46" s="91">
        <f t="shared" si="1"/>
        <v>0</v>
      </c>
      <c r="H46" s="91">
        <f t="shared" si="2"/>
        <v>0</v>
      </c>
    </row>
    <row r="47" ht="20.25" customHeight="1" spans="1:8">
      <c r="A47" s="8" t="s">
        <v>1924</v>
      </c>
      <c r="B47" s="9">
        <v>0</v>
      </c>
      <c r="C47" s="9">
        <v>0</v>
      </c>
      <c r="D47" s="9">
        <v>0</v>
      </c>
      <c r="E47" s="9">
        <v>0</v>
      </c>
      <c r="F47" s="91">
        <f t="shared" si="0"/>
        <v>0</v>
      </c>
      <c r="G47" s="91">
        <f t="shared" si="1"/>
        <v>0</v>
      </c>
      <c r="H47" s="91">
        <f t="shared" si="2"/>
        <v>0</v>
      </c>
    </row>
    <row r="48" ht="20.25" customHeight="1" spans="1:8">
      <c r="A48" s="8" t="s">
        <v>1925</v>
      </c>
      <c r="B48" s="9">
        <v>0</v>
      </c>
      <c r="C48" s="9">
        <v>0</v>
      </c>
      <c r="D48" s="9">
        <v>0</v>
      </c>
      <c r="E48" s="9">
        <v>0</v>
      </c>
      <c r="F48" s="91">
        <f t="shared" si="0"/>
        <v>0</v>
      </c>
      <c r="G48" s="91">
        <f t="shared" si="1"/>
        <v>0</v>
      </c>
      <c r="H48" s="91">
        <f t="shared" si="2"/>
        <v>0</v>
      </c>
    </row>
    <row r="49" ht="20.25" customHeight="1" spans="1:8">
      <c r="A49" s="8" t="s">
        <v>1926</v>
      </c>
      <c r="B49" s="9">
        <v>0</v>
      </c>
      <c r="C49" s="9">
        <v>0</v>
      </c>
      <c r="D49" s="9">
        <v>0</v>
      </c>
      <c r="E49" s="9">
        <v>0</v>
      </c>
      <c r="F49" s="91">
        <f t="shared" si="0"/>
        <v>0</v>
      </c>
      <c r="G49" s="91">
        <f t="shared" si="1"/>
        <v>0</v>
      </c>
      <c r="H49" s="91">
        <f t="shared" si="2"/>
        <v>0</v>
      </c>
    </row>
    <row r="50" ht="20.25" customHeight="1" spans="1:8">
      <c r="A50" s="8" t="s">
        <v>1927</v>
      </c>
      <c r="B50" s="9">
        <v>0</v>
      </c>
      <c r="C50" s="9">
        <v>0</v>
      </c>
      <c r="D50" s="9">
        <v>0</v>
      </c>
      <c r="E50" s="9">
        <v>0</v>
      </c>
      <c r="F50" s="91">
        <f t="shared" si="0"/>
        <v>0</v>
      </c>
      <c r="G50" s="91">
        <f t="shared" si="1"/>
        <v>0</v>
      </c>
      <c r="H50" s="91">
        <f t="shared" si="2"/>
        <v>0</v>
      </c>
    </row>
    <row r="51" ht="20.25" customHeight="1" spans="1:8">
      <c r="A51" s="8" t="s">
        <v>1928</v>
      </c>
      <c r="B51" s="9">
        <v>0</v>
      </c>
      <c r="C51" s="9">
        <v>0</v>
      </c>
      <c r="D51" s="9">
        <v>0</v>
      </c>
      <c r="E51" s="9">
        <v>0</v>
      </c>
      <c r="F51" s="91">
        <f t="shared" si="0"/>
        <v>0</v>
      </c>
      <c r="G51" s="91">
        <f t="shared" si="1"/>
        <v>0</v>
      </c>
      <c r="H51" s="91">
        <f t="shared" si="2"/>
        <v>0</v>
      </c>
    </row>
    <row r="52" ht="20.25" customHeight="1" spans="1:8">
      <c r="A52" s="8" t="s">
        <v>1929</v>
      </c>
      <c r="B52" s="9">
        <v>0</v>
      </c>
      <c r="C52" s="9">
        <v>0</v>
      </c>
      <c r="D52" s="9">
        <v>0</v>
      </c>
      <c r="E52" s="9">
        <v>0</v>
      </c>
      <c r="F52" s="91">
        <f t="shared" si="0"/>
        <v>0</v>
      </c>
      <c r="G52" s="91">
        <f t="shared" si="1"/>
        <v>0</v>
      </c>
      <c r="H52" s="91">
        <f t="shared" si="2"/>
        <v>0</v>
      </c>
    </row>
    <row r="53" ht="20.25" customHeight="1" spans="1:8">
      <c r="A53" s="8" t="s">
        <v>1930</v>
      </c>
      <c r="B53" s="9">
        <v>200</v>
      </c>
      <c r="C53" s="9">
        <v>0</v>
      </c>
      <c r="D53" s="9">
        <v>0</v>
      </c>
      <c r="E53" s="9">
        <v>4500</v>
      </c>
      <c r="F53" s="91">
        <f t="shared" si="0"/>
        <v>2250</v>
      </c>
      <c r="G53" s="91">
        <f t="shared" si="1"/>
        <v>0</v>
      </c>
      <c r="H53" s="91">
        <f t="shared" si="2"/>
        <v>0</v>
      </c>
    </row>
    <row r="54" ht="20.25" customHeight="1" spans="1:8">
      <c r="A54" s="92"/>
      <c r="B54" s="9">
        <v>0</v>
      </c>
      <c r="C54" s="9">
        <v>0</v>
      </c>
      <c r="D54" s="9">
        <v>0</v>
      </c>
      <c r="E54" s="9">
        <v>0</v>
      </c>
      <c r="F54" s="91">
        <v>0</v>
      </c>
      <c r="G54" s="91">
        <v>0</v>
      </c>
      <c r="H54" s="91">
        <v>0</v>
      </c>
    </row>
    <row r="55" ht="20.25" customHeight="1" spans="1:8">
      <c r="A55" s="30" t="s">
        <v>1931</v>
      </c>
      <c r="B55" s="9">
        <v>200</v>
      </c>
      <c r="C55" s="9">
        <v>2500</v>
      </c>
      <c r="D55" s="9">
        <v>156</v>
      </c>
      <c r="E55" s="9">
        <v>4500</v>
      </c>
      <c r="F55" s="91">
        <f t="shared" ref="F55:F60" si="3">IF(B55&lt;&gt;0,(E55/B55)*100,0)</f>
        <v>2250</v>
      </c>
      <c r="G55" s="91">
        <f t="shared" ref="G55:G60" si="4">IF(C55&lt;&gt;0,(E55/C55)*100,0)</f>
        <v>180</v>
      </c>
      <c r="H55" s="91">
        <f t="shared" ref="H55:H60" si="5">IF(D55&lt;&gt;0,(E55/D55)*100,0)</f>
        <v>2884.61538461538</v>
      </c>
    </row>
    <row r="56" ht="20.25" customHeight="1" spans="1:8">
      <c r="A56" s="8" t="s">
        <v>1932</v>
      </c>
      <c r="B56" s="9">
        <v>0</v>
      </c>
      <c r="C56" s="9">
        <v>0</v>
      </c>
      <c r="D56" s="9">
        <v>305</v>
      </c>
      <c r="E56" s="9">
        <v>229</v>
      </c>
      <c r="F56" s="91">
        <f t="shared" si="3"/>
        <v>0</v>
      </c>
      <c r="G56" s="91">
        <f t="shared" si="4"/>
        <v>0</v>
      </c>
      <c r="H56" s="91">
        <f t="shared" si="5"/>
        <v>75.0819672131148</v>
      </c>
    </row>
    <row r="57" ht="20.25" customHeight="1" spans="1:8">
      <c r="A57" s="8" t="s">
        <v>1933</v>
      </c>
      <c r="B57" s="9">
        <v>0</v>
      </c>
      <c r="C57" s="9">
        <v>0</v>
      </c>
      <c r="D57" s="9">
        <v>0</v>
      </c>
      <c r="E57" s="9">
        <v>0</v>
      </c>
      <c r="F57" s="91">
        <f t="shared" si="3"/>
        <v>0</v>
      </c>
      <c r="G57" s="91">
        <f t="shared" si="4"/>
        <v>0</v>
      </c>
      <c r="H57" s="91">
        <f t="shared" si="5"/>
        <v>0</v>
      </c>
    </row>
    <row r="58" ht="20.25" customHeight="1" spans="1:8">
      <c r="A58" s="8" t="s">
        <v>1934</v>
      </c>
      <c r="B58" s="9">
        <v>0</v>
      </c>
      <c r="C58" s="9">
        <v>0</v>
      </c>
      <c r="D58" s="9">
        <v>0</v>
      </c>
      <c r="E58" s="9">
        <v>305</v>
      </c>
      <c r="F58" s="91">
        <f t="shared" si="3"/>
        <v>0</v>
      </c>
      <c r="G58" s="91">
        <f t="shared" si="4"/>
        <v>0</v>
      </c>
      <c r="H58" s="91">
        <f t="shared" si="5"/>
        <v>0</v>
      </c>
    </row>
    <row r="59" ht="20.25" customHeight="1" spans="1:8">
      <c r="A59" s="8" t="s">
        <v>1935</v>
      </c>
      <c r="B59" s="9">
        <v>0</v>
      </c>
      <c r="C59" s="9">
        <v>0</v>
      </c>
      <c r="D59" s="9">
        <v>0</v>
      </c>
      <c r="E59" s="9">
        <v>0</v>
      </c>
      <c r="F59" s="91">
        <f t="shared" si="3"/>
        <v>0</v>
      </c>
      <c r="G59" s="91">
        <f t="shared" si="4"/>
        <v>0</v>
      </c>
      <c r="H59" s="91">
        <f t="shared" si="5"/>
        <v>0</v>
      </c>
    </row>
    <row r="60" ht="20.25" customHeight="1" spans="1:8">
      <c r="A60" s="8" t="s">
        <v>1936</v>
      </c>
      <c r="B60" s="9">
        <v>0</v>
      </c>
      <c r="C60" s="9">
        <v>0</v>
      </c>
      <c r="D60" s="9">
        <v>0</v>
      </c>
      <c r="E60" s="9">
        <v>0</v>
      </c>
      <c r="F60" s="91">
        <f t="shared" si="3"/>
        <v>0</v>
      </c>
      <c r="G60" s="91">
        <f t="shared" si="4"/>
        <v>0</v>
      </c>
      <c r="H60" s="91">
        <f t="shared" si="5"/>
        <v>0</v>
      </c>
    </row>
    <row r="61" ht="20.25" customHeight="1" spans="1:8">
      <c r="A61" s="8"/>
      <c r="B61" s="9">
        <v>0</v>
      </c>
      <c r="C61" s="9">
        <v>0</v>
      </c>
      <c r="D61" s="9">
        <v>0</v>
      </c>
      <c r="E61" s="9">
        <v>0</v>
      </c>
      <c r="F61" s="91">
        <v>0</v>
      </c>
      <c r="G61" s="91">
        <v>0</v>
      </c>
      <c r="H61" s="91">
        <v>0</v>
      </c>
    </row>
    <row r="62" ht="20.25" customHeight="1" spans="1:8">
      <c r="A62" s="8"/>
      <c r="B62" s="9">
        <v>0</v>
      </c>
      <c r="C62" s="9">
        <v>0</v>
      </c>
      <c r="D62" s="9">
        <v>0</v>
      </c>
      <c r="E62" s="9">
        <v>0</v>
      </c>
      <c r="F62" s="91">
        <v>0</v>
      </c>
      <c r="G62" s="91">
        <v>0</v>
      </c>
      <c r="H62" s="91">
        <v>0</v>
      </c>
    </row>
    <row r="63" ht="20.25" customHeight="1" spans="1:8">
      <c r="A63" s="30" t="s">
        <v>56</v>
      </c>
      <c r="B63" s="9">
        <v>0</v>
      </c>
      <c r="C63" s="9">
        <v>0</v>
      </c>
      <c r="D63" s="9">
        <v>461</v>
      </c>
      <c r="E63" s="9">
        <v>5034</v>
      </c>
      <c r="F63" s="91">
        <f>IF(B63&lt;&gt;0,(E63/B63)*100,0)</f>
        <v>0</v>
      </c>
      <c r="G63" s="91">
        <f>IF(C63&lt;&gt;0,(E63/C63)*100,0)</f>
        <v>0</v>
      </c>
      <c r="H63" s="91">
        <f>IF(D63&lt;&gt;0,(E63/D63)*100,0)</f>
        <v>1091.97396963124</v>
      </c>
    </row>
  </sheetData>
  <mergeCells count="1">
    <mergeCell ref="A1:H1"/>
  </mergeCells>
  <pageMargins left="0.691666666666667" right="0.691666666666667" top="0.75" bottom="0.75" header="0" footer="0"/>
  <pageSetup paperSize="9" scale="51" orientation="portrait" blackAndWhite="1" useFirstPageNumber="1"/>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51"/>
  <sheetViews>
    <sheetView showGridLines="0" view="pageBreakPreview" zoomScaleNormal="100" workbookViewId="0">
      <selection activeCell="F32" sqref="F32"/>
    </sheetView>
  </sheetViews>
  <sheetFormatPr defaultColWidth="8.75" defaultRowHeight="14.25" customHeight="1"/>
  <cols>
    <col min="1" max="1" width="28" style="31" customWidth="1"/>
    <col min="2" max="2" width="15.25" style="2" customWidth="1"/>
    <col min="3" max="6" width="15.25" style="31" customWidth="1"/>
    <col min="7" max="7" width="14" style="2" customWidth="1"/>
    <col min="8" max="10" width="14" style="31" customWidth="1"/>
    <col min="11" max="32" width="9" style="2" customWidth="1"/>
    <col min="33" max="16384" width="8.75" style="2" customWidth="1"/>
  </cols>
  <sheetData>
    <row r="1" ht="50.25" customHeight="1" spans="1:10">
      <c r="A1" s="32" t="s">
        <v>57</v>
      </c>
      <c r="B1" s="103"/>
      <c r="C1" s="32"/>
      <c r="D1" s="32"/>
      <c r="E1" s="32"/>
      <c r="F1" s="32"/>
      <c r="G1" s="103"/>
      <c r="H1" s="32"/>
      <c r="I1" s="32"/>
      <c r="J1" s="32"/>
    </row>
    <row r="2" ht="20.25" customHeight="1" spans="1:10">
      <c r="A2" s="90"/>
      <c r="B2" s="103"/>
      <c r="C2" s="90"/>
      <c r="D2" s="90"/>
      <c r="E2" s="90"/>
      <c r="F2" s="90"/>
      <c r="G2" s="103"/>
      <c r="H2" s="90"/>
      <c r="I2" s="90"/>
      <c r="J2" s="5" t="s">
        <v>1</v>
      </c>
    </row>
    <row r="3" ht="30" customHeight="1" spans="1:10">
      <c r="A3" s="6" t="s">
        <v>58</v>
      </c>
      <c r="B3" s="7" t="s">
        <v>3</v>
      </c>
      <c r="C3" s="7" t="s">
        <v>4</v>
      </c>
      <c r="D3" s="7" t="s">
        <v>5</v>
      </c>
      <c r="E3" s="7" t="s">
        <v>6</v>
      </c>
      <c r="F3" s="7" t="s">
        <v>7</v>
      </c>
      <c r="G3" s="7" t="s">
        <v>8</v>
      </c>
      <c r="H3" s="7" t="s">
        <v>9</v>
      </c>
      <c r="I3" s="7" t="s">
        <v>10</v>
      </c>
      <c r="J3" s="7" t="s">
        <v>59</v>
      </c>
    </row>
    <row r="4" ht="20.25" customHeight="1" spans="1:10">
      <c r="A4" s="92" t="s">
        <v>60</v>
      </c>
      <c r="B4" s="9">
        <v>0</v>
      </c>
      <c r="C4" s="9">
        <v>39374</v>
      </c>
      <c r="D4" s="9">
        <v>30960</v>
      </c>
      <c r="E4" s="9">
        <v>25722</v>
      </c>
      <c r="F4" s="9">
        <v>30863</v>
      </c>
      <c r="G4" s="100">
        <f t="shared" ref="G4:G29" si="0">IF(B4&lt;&gt;0,(F4/B4)*100,0)</f>
        <v>0</v>
      </c>
      <c r="H4" s="91">
        <f t="shared" ref="H4:H29" si="1">IF(C4&lt;&gt;0,(F4/C4)*100,0)</f>
        <v>78.3842129323919</v>
      </c>
      <c r="I4" s="91">
        <f t="shared" ref="I4:I29" si="2">IF(D4&lt;&gt;0,(F4/D4)*100,0)</f>
        <v>99.6866925064599</v>
      </c>
      <c r="J4" s="91">
        <f t="shared" ref="J4:J29" si="3">IF(E4&lt;&gt;0,(F4/E4)*100,0)</f>
        <v>119.986781743255</v>
      </c>
    </row>
    <row r="5" ht="20.25" customHeight="1" spans="1:10">
      <c r="A5" s="92" t="s">
        <v>61</v>
      </c>
      <c r="B5" s="9">
        <v>0</v>
      </c>
      <c r="C5" s="9">
        <v>0</v>
      </c>
      <c r="D5" s="9">
        <v>0</v>
      </c>
      <c r="E5" s="9">
        <v>0</v>
      </c>
      <c r="F5" s="9">
        <v>0</v>
      </c>
      <c r="G5" s="100">
        <f t="shared" si="0"/>
        <v>0</v>
      </c>
      <c r="H5" s="91">
        <f t="shared" si="1"/>
        <v>0</v>
      </c>
      <c r="I5" s="91">
        <f t="shared" si="2"/>
        <v>0</v>
      </c>
      <c r="J5" s="91">
        <f t="shared" si="3"/>
        <v>0</v>
      </c>
    </row>
    <row r="6" ht="20.25" customHeight="1" spans="1:10">
      <c r="A6" s="92" t="s">
        <v>62</v>
      </c>
      <c r="B6" s="9">
        <v>0</v>
      </c>
      <c r="C6" s="9">
        <v>250</v>
      </c>
      <c r="D6" s="9">
        <v>288</v>
      </c>
      <c r="E6" s="9">
        <v>270</v>
      </c>
      <c r="F6" s="9">
        <v>288</v>
      </c>
      <c r="G6" s="100">
        <f t="shared" si="0"/>
        <v>0</v>
      </c>
      <c r="H6" s="91">
        <f t="shared" si="1"/>
        <v>115.2</v>
      </c>
      <c r="I6" s="91">
        <f t="shared" si="2"/>
        <v>100</v>
      </c>
      <c r="J6" s="91">
        <f t="shared" si="3"/>
        <v>106.666666666667</v>
      </c>
    </row>
    <row r="7" ht="20.25" customHeight="1" spans="1:10">
      <c r="A7" s="92" t="s">
        <v>63</v>
      </c>
      <c r="B7" s="9">
        <v>0</v>
      </c>
      <c r="C7" s="9">
        <v>18363</v>
      </c>
      <c r="D7" s="9">
        <v>18680</v>
      </c>
      <c r="E7" s="9">
        <v>14113</v>
      </c>
      <c r="F7" s="9">
        <v>18680</v>
      </c>
      <c r="G7" s="100">
        <f t="shared" si="0"/>
        <v>0</v>
      </c>
      <c r="H7" s="91">
        <f t="shared" si="1"/>
        <v>101.726297445951</v>
      </c>
      <c r="I7" s="91">
        <f t="shared" si="2"/>
        <v>100</v>
      </c>
      <c r="J7" s="91">
        <f t="shared" si="3"/>
        <v>132.360235244101</v>
      </c>
    </row>
    <row r="8" ht="20.25" customHeight="1" spans="1:10">
      <c r="A8" s="92" t="s">
        <v>64</v>
      </c>
      <c r="B8" s="9">
        <v>0</v>
      </c>
      <c r="C8" s="9">
        <v>65072</v>
      </c>
      <c r="D8" s="9">
        <v>87056</v>
      </c>
      <c r="E8" s="9">
        <v>83785</v>
      </c>
      <c r="F8" s="9">
        <v>83928</v>
      </c>
      <c r="G8" s="100">
        <f t="shared" si="0"/>
        <v>0</v>
      </c>
      <c r="H8" s="91">
        <f t="shared" si="1"/>
        <v>128.977133021883</v>
      </c>
      <c r="I8" s="91">
        <f t="shared" si="2"/>
        <v>96.4069104943944</v>
      </c>
      <c r="J8" s="91">
        <f t="shared" si="3"/>
        <v>100.170674941815</v>
      </c>
    </row>
    <row r="9" ht="20.25" customHeight="1" spans="1:10">
      <c r="A9" s="92" t="s">
        <v>65</v>
      </c>
      <c r="B9" s="9">
        <v>0</v>
      </c>
      <c r="C9" s="9">
        <v>1386</v>
      </c>
      <c r="D9" s="9">
        <v>1189</v>
      </c>
      <c r="E9" s="9">
        <v>1215</v>
      </c>
      <c r="F9" s="9">
        <v>1189</v>
      </c>
      <c r="G9" s="100">
        <f t="shared" si="0"/>
        <v>0</v>
      </c>
      <c r="H9" s="91">
        <f t="shared" si="1"/>
        <v>85.7864357864358</v>
      </c>
      <c r="I9" s="91">
        <f t="shared" si="2"/>
        <v>100</v>
      </c>
      <c r="J9" s="91">
        <f t="shared" si="3"/>
        <v>97.8600823045268</v>
      </c>
    </row>
    <row r="10" ht="20.25" customHeight="1" spans="1:10">
      <c r="A10" s="92" t="s">
        <v>66</v>
      </c>
      <c r="B10" s="9">
        <v>0</v>
      </c>
      <c r="C10" s="9">
        <v>3762</v>
      </c>
      <c r="D10" s="9">
        <v>3768</v>
      </c>
      <c r="E10" s="9">
        <v>3989</v>
      </c>
      <c r="F10" s="9">
        <v>3768</v>
      </c>
      <c r="G10" s="100">
        <f t="shared" si="0"/>
        <v>0</v>
      </c>
      <c r="H10" s="91">
        <f t="shared" si="1"/>
        <v>100.159489633174</v>
      </c>
      <c r="I10" s="91">
        <f t="shared" si="2"/>
        <v>100</v>
      </c>
      <c r="J10" s="91">
        <f t="shared" si="3"/>
        <v>94.4597643519679</v>
      </c>
    </row>
    <row r="11" ht="20.25" customHeight="1" spans="1:10">
      <c r="A11" s="92" t="s">
        <v>67</v>
      </c>
      <c r="B11" s="9">
        <v>0</v>
      </c>
      <c r="C11" s="9">
        <v>48789</v>
      </c>
      <c r="D11" s="9">
        <v>58415</v>
      </c>
      <c r="E11" s="9">
        <v>52194</v>
      </c>
      <c r="F11" s="9">
        <v>51786</v>
      </c>
      <c r="G11" s="100">
        <f t="shared" si="0"/>
        <v>0</v>
      </c>
      <c r="H11" s="91">
        <f t="shared" si="1"/>
        <v>106.142778085224</v>
      </c>
      <c r="I11" s="91">
        <f t="shared" si="2"/>
        <v>88.6518873576992</v>
      </c>
      <c r="J11" s="91">
        <f t="shared" si="3"/>
        <v>99.2183009541327</v>
      </c>
    </row>
    <row r="12" ht="20.25" customHeight="1" spans="1:10">
      <c r="A12" s="92" t="s">
        <v>68</v>
      </c>
      <c r="B12" s="9">
        <v>0</v>
      </c>
      <c r="C12" s="9">
        <v>26518</v>
      </c>
      <c r="D12" s="9">
        <v>35286</v>
      </c>
      <c r="E12" s="9">
        <v>39761</v>
      </c>
      <c r="F12" s="9">
        <v>32947</v>
      </c>
      <c r="G12" s="100">
        <f t="shared" si="0"/>
        <v>0</v>
      </c>
      <c r="H12" s="91">
        <f t="shared" si="1"/>
        <v>124.243909797119</v>
      </c>
      <c r="I12" s="91">
        <f t="shared" si="2"/>
        <v>93.3713087343422</v>
      </c>
      <c r="J12" s="91">
        <f t="shared" si="3"/>
        <v>82.862604059254</v>
      </c>
    </row>
    <row r="13" ht="20.25" customHeight="1" spans="1:10">
      <c r="A13" s="92" t="s">
        <v>69</v>
      </c>
      <c r="B13" s="9">
        <v>0</v>
      </c>
      <c r="C13" s="9">
        <v>794</v>
      </c>
      <c r="D13" s="9">
        <v>1156</v>
      </c>
      <c r="E13" s="9">
        <v>1091</v>
      </c>
      <c r="F13" s="9">
        <v>1104</v>
      </c>
      <c r="G13" s="100">
        <f t="shared" si="0"/>
        <v>0</v>
      </c>
      <c r="H13" s="91">
        <f t="shared" si="1"/>
        <v>139.04282115869</v>
      </c>
      <c r="I13" s="91">
        <f t="shared" si="2"/>
        <v>95.5017301038062</v>
      </c>
      <c r="J13" s="91">
        <f t="shared" si="3"/>
        <v>101.191567369386</v>
      </c>
    </row>
    <row r="14" ht="20.25" customHeight="1" spans="1:10">
      <c r="A14" s="92" t="s">
        <v>70</v>
      </c>
      <c r="B14" s="9">
        <v>0</v>
      </c>
      <c r="C14" s="9">
        <v>26240</v>
      </c>
      <c r="D14" s="9">
        <v>21874</v>
      </c>
      <c r="E14" s="9">
        <v>9448</v>
      </c>
      <c r="F14" s="9">
        <v>21874</v>
      </c>
      <c r="G14" s="100">
        <f t="shared" si="0"/>
        <v>0</v>
      </c>
      <c r="H14" s="91">
        <f t="shared" si="1"/>
        <v>83.3612804878049</v>
      </c>
      <c r="I14" s="91">
        <f t="shared" si="2"/>
        <v>100</v>
      </c>
      <c r="J14" s="91">
        <f t="shared" si="3"/>
        <v>231.519898391194</v>
      </c>
    </row>
    <row r="15" ht="20.25" customHeight="1" spans="1:10">
      <c r="A15" s="92" t="s">
        <v>71</v>
      </c>
      <c r="B15" s="9">
        <v>0</v>
      </c>
      <c r="C15" s="9">
        <v>25415</v>
      </c>
      <c r="D15" s="9">
        <v>41862</v>
      </c>
      <c r="E15" s="9">
        <v>30946</v>
      </c>
      <c r="F15" s="9">
        <v>39335</v>
      </c>
      <c r="G15" s="100">
        <f t="shared" si="0"/>
        <v>0</v>
      </c>
      <c r="H15" s="91">
        <f t="shared" si="1"/>
        <v>154.770804642927</v>
      </c>
      <c r="I15" s="91">
        <f t="shared" si="2"/>
        <v>93.9634991161435</v>
      </c>
      <c r="J15" s="91">
        <f t="shared" si="3"/>
        <v>127.108511600853</v>
      </c>
    </row>
    <row r="16" ht="20.25" customHeight="1" spans="1:10">
      <c r="A16" s="92" t="s">
        <v>72</v>
      </c>
      <c r="B16" s="9">
        <v>0</v>
      </c>
      <c r="C16" s="9">
        <v>1193</v>
      </c>
      <c r="D16" s="9">
        <v>2473</v>
      </c>
      <c r="E16" s="9">
        <v>1573</v>
      </c>
      <c r="F16" s="9">
        <v>2217</v>
      </c>
      <c r="G16" s="100">
        <f t="shared" si="0"/>
        <v>0</v>
      </c>
      <c r="H16" s="91">
        <f t="shared" si="1"/>
        <v>185.834031852473</v>
      </c>
      <c r="I16" s="91">
        <f t="shared" si="2"/>
        <v>89.648200566114</v>
      </c>
      <c r="J16" s="91">
        <f t="shared" si="3"/>
        <v>140.940877304514</v>
      </c>
    </row>
    <row r="17" ht="20.25" customHeight="1" spans="1:10">
      <c r="A17" s="92" t="s">
        <v>73</v>
      </c>
      <c r="B17" s="9">
        <v>0</v>
      </c>
      <c r="C17" s="9">
        <v>0</v>
      </c>
      <c r="D17" s="9">
        <v>104</v>
      </c>
      <c r="E17" s="9">
        <v>122</v>
      </c>
      <c r="F17" s="9">
        <v>104</v>
      </c>
      <c r="G17" s="100">
        <f t="shared" si="0"/>
        <v>0</v>
      </c>
      <c r="H17" s="91">
        <f t="shared" si="1"/>
        <v>0</v>
      </c>
      <c r="I17" s="91">
        <f t="shared" si="2"/>
        <v>100</v>
      </c>
      <c r="J17" s="91">
        <f t="shared" si="3"/>
        <v>85.2459016393443</v>
      </c>
    </row>
    <row r="18" ht="20.25" customHeight="1" spans="1:10">
      <c r="A18" s="92" t="s">
        <v>74</v>
      </c>
      <c r="B18" s="9">
        <v>0</v>
      </c>
      <c r="C18" s="9">
        <v>388</v>
      </c>
      <c r="D18" s="9">
        <v>586</v>
      </c>
      <c r="E18" s="9">
        <v>370</v>
      </c>
      <c r="F18" s="9">
        <v>586</v>
      </c>
      <c r="G18" s="100">
        <f t="shared" si="0"/>
        <v>0</v>
      </c>
      <c r="H18" s="91">
        <f t="shared" si="1"/>
        <v>151.030927835052</v>
      </c>
      <c r="I18" s="91">
        <f t="shared" si="2"/>
        <v>100</v>
      </c>
      <c r="J18" s="91">
        <f t="shared" si="3"/>
        <v>158.378378378378</v>
      </c>
    </row>
    <row r="19" ht="20.25" customHeight="1" spans="1:10">
      <c r="A19" s="92" t="s">
        <v>75</v>
      </c>
      <c r="B19" s="9">
        <v>0</v>
      </c>
      <c r="C19" s="9">
        <v>0</v>
      </c>
      <c r="D19" s="9">
        <v>1</v>
      </c>
      <c r="E19" s="9">
        <v>1041</v>
      </c>
      <c r="F19" s="9">
        <v>1</v>
      </c>
      <c r="G19" s="100">
        <f t="shared" si="0"/>
        <v>0</v>
      </c>
      <c r="H19" s="91">
        <f t="shared" si="1"/>
        <v>0</v>
      </c>
      <c r="I19" s="91">
        <f t="shared" si="2"/>
        <v>100</v>
      </c>
      <c r="J19" s="91">
        <f t="shared" si="3"/>
        <v>0.0960614793467819</v>
      </c>
    </row>
    <row r="20" ht="20.25" customHeight="1" spans="1:10">
      <c r="A20" s="92" t="s">
        <v>76</v>
      </c>
      <c r="B20" s="9">
        <v>0</v>
      </c>
      <c r="C20" s="9">
        <v>0</v>
      </c>
      <c r="D20" s="9">
        <v>0</v>
      </c>
      <c r="E20" s="9">
        <v>0</v>
      </c>
      <c r="F20" s="9">
        <v>0</v>
      </c>
      <c r="G20" s="100">
        <f t="shared" si="0"/>
        <v>0</v>
      </c>
      <c r="H20" s="91">
        <f t="shared" si="1"/>
        <v>0</v>
      </c>
      <c r="I20" s="91">
        <f t="shared" si="2"/>
        <v>0</v>
      </c>
      <c r="J20" s="91">
        <f t="shared" si="3"/>
        <v>0</v>
      </c>
    </row>
    <row r="21" ht="20.25" customHeight="1" spans="1:10">
      <c r="A21" s="92" t="s">
        <v>77</v>
      </c>
      <c r="B21" s="9">
        <v>0</v>
      </c>
      <c r="C21" s="9">
        <v>3956</v>
      </c>
      <c r="D21" s="9">
        <v>2207</v>
      </c>
      <c r="E21" s="9">
        <v>2435</v>
      </c>
      <c r="F21" s="9">
        <v>2207</v>
      </c>
      <c r="G21" s="100">
        <f t="shared" si="0"/>
        <v>0</v>
      </c>
      <c r="H21" s="91">
        <f t="shared" si="1"/>
        <v>55.788675429727</v>
      </c>
      <c r="I21" s="91">
        <f t="shared" si="2"/>
        <v>100</v>
      </c>
      <c r="J21" s="91">
        <f t="shared" si="3"/>
        <v>90.6365503080082</v>
      </c>
    </row>
    <row r="22" ht="20.25" customHeight="1" spans="1:10">
      <c r="A22" s="92" t="s">
        <v>78</v>
      </c>
      <c r="B22" s="9">
        <v>0</v>
      </c>
      <c r="C22" s="9">
        <v>17427</v>
      </c>
      <c r="D22" s="9">
        <v>35165</v>
      </c>
      <c r="E22" s="9">
        <v>18268</v>
      </c>
      <c r="F22" s="9">
        <v>34705</v>
      </c>
      <c r="G22" s="100">
        <f t="shared" si="0"/>
        <v>0</v>
      </c>
      <c r="H22" s="91">
        <f t="shared" si="1"/>
        <v>199.145004877489</v>
      </c>
      <c r="I22" s="91">
        <f t="shared" si="2"/>
        <v>98.6918811318072</v>
      </c>
      <c r="J22" s="91">
        <f t="shared" si="3"/>
        <v>189.977008977447</v>
      </c>
    </row>
    <row r="23" ht="20.25" customHeight="1" spans="1:10">
      <c r="A23" s="92" t="s">
        <v>79</v>
      </c>
      <c r="B23" s="9">
        <v>0</v>
      </c>
      <c r="C23" s="9">
        <v>775</v>
      </c>
      <c r="D23" s="9">
        <v>735</v>
      </c>
      <c r="E23" s="9">
        <v>1048</v>
      </c>
      <c r="F23" s="9">
        <v>735</v>
      </c>
      <c r="G23" s="100">
        <f t="shared" si="0"/>
        <v>0</v>
      </c>
      <c r="H23" s="91">
        <f t="shared" si="1"/>
        <v>94.8387096774194</v>
      </c>
      <c r="I23" s="91">
        <f t="shared" si="2"/>
        <v>100</v>
      </c>
      <c r="J23" s="91">
        <f t="shared" si="3"/>
        <v>70.1335877862595</v>
      </c>
    </row>
    <row r="24" ht="20.25" customHeight="1" spans="1:10">
      <c r="A24" s="92" t="s">
        <v>80</v>
      </c>
      <c r="B24" s="9">
        <v>0</v>
      </c>
      <c r="C24" s="9">
        <v>6117</v>
      </c>
      <c r="D24" s="9">
        <v>4485</v>
      </c>
      <c r="E24" s="9">
        <v>2694</v>
      </c>
      <c r="F24" s="9">
        <v>4485</v>
      </c>
      <c r="G24" s="100">
        <f t="shared" si="0"/>
        <v>0</v>
      </c>
      <c r="H24" s="91">
        <f t="shared" si="1"/>
        <v>73.320255026974</v>
      </c>
      <c r="I24" s="91">
        <f t="shared" si="2"/>
        <v>100</v>
      </c>
      <c r="J24" s="91">
        <f t="shared" si="3"/>
        <v>166.481069042316</v>
      </c>
    </row>
    <row r="25" ht="20.25" customHeight="1" spans="1:10">
      <c r="A25" s="92" t="s">
        <v>81</v>
      </c>
      <c r="B25" s="9">
        <v>0</v>
      </c>
      <c r="C25" s="9">
        <v>3500</v>
      </c>
      <c r="D25" s="9">
        <v>0</v>
      </c>
      <c r="E25" s="9">
        <v>0</v>
      </c>
      <c r="F25" s="9">
        <v>0</v>
      </c>
      <c r="G25" s="100">
        <f t="shared" si="0"/>
        <v>0</v>
      </c>
      <c r="H25" s="91">
        <f t="shared" si="1"/>
        <v>0</v>
      </c>
      <c r="I25" s="91">
        <f t="shared" si="2"/>
        <v>0</v>
      </c>
      <c r="J25" s="91">
        <f t="shared" si="3"/>
        <v>0</v>
      </c>
    </row>
    <row r="26" ht="20.25" customHeight="1" spans="1:10">
      <c r="A26" s="92" t="s">
        <v>82</v>
      </c>
      <c r="B26" s="9">
        <v>0</v>
      </c>
      <c r="C26" s="9">
        <v>32529</v>
      </c>
      <c r="D26" s="9">
        <v>0</v>
      </c>
      <c r="E26" s="9">
        <v>0</v>
      </c>
      <c r="F26" s="9">
        <v>0</v>
      </c>
      <c r="G26" s="100">
        <f t="shared" si="0"/>
        <v>0</v>
      </c>
      <c r="H26" s="91">
        <f t="shared" si="1"/>
        <v>0</v>
      </c>
      <c r="I26" s="91">
        <f t="shared" si="2"/>
        <v>0</v>
      </c>
      <c r="J26" s="91">
        <f t="shared" si="3"/>
        <v>0</v>
      </c>
    </row>
    <row r="27" ht="20.25" customHeight="1" spans="1:10">
      <c r="A27" s="92" t="s">
        <v>83</v>
      </c>
      <c r="B27" s="9">
        <v>0</v>
      </c>
      <c r="C27" s="9">
        <v>14092</v>
      </c>
      <c r="D27" s="9">
        <v>14092</v>
      </c>
      <c r="E27" s="9">
        <v>11759</v>
      </c>
      <c r="F27" s="9">
        <v>14092</v>
      </c>
      <c r="G27" s="100">
        <f t="shared" si="0"/>
        <v>0</v>
      </c>
      <c r="H27" s="91">
        <f t="shared" si="1"/>
        <v>100</v>
      </c>
      <c r="I27" s="91">
        <f t="shared" si="2"/>
        <v>100</v>
      </c>
      <c r="J27" s="91">
        <f t="shared" si="3"/>
        <v>119.840122459393</v>
      </c>
    </row>
    <row r="28" ht="20.25" customHeight="1" spans="1:10">
      <c r="A28" s="92" t="s">
        <v>84</v>
      </c>
      <c r="B28" s="9">
        <v>0</v>
      </c>
      <c r="C28" s="9">
        <v>60</v>
      </c>
      <c r="D28" s="9">
        <v>53</v>
      </c>
      <c r="E28" s="9">
        <v>136</v>
      </c>
      <c r="F28" s="9">
        <v>53</v>
      </c>
      <c r="G28" s="100">
        <f t="shared" si="0"/>
        <v>0</v>
      </c>
      <c r="H28" s="91">
        <f t="shared" si="1"/>
        <v>88.3333333333333</v>
      </c>
      <c r="I28" s="91">
        <f t="shared" si="2"/>
        <v>100</v>
      </c>
      <c r="J28" s="91">
        <f t="shared" si="3"/>
        <v>38.9705882352941</v>
      </c>
    </row>
    <row r="29" ht="20.25" customHeight="1" spans="1:10">
      <c r="A29" s="30" t="s">
        <v>85</v>
      </c>
      <c r="B29" s="9">
        <v>0</v>
      </c>
      <c r="C29" s="9">
        <v>336000</v>
      </c>
      <c r="D29" s="9">
        <v>360435</v>
      </c>
      <c r="E29" s="9">
        <v>301980</v>
      </c>
      <c r="F29" s="9">
        <v>344947</v>
      </c>
      <c r="G29" s="100">
        <f t="shared" si="0"/>
        <v>0</v>
      </c>
      <c r="H29" s="91">
        <f t="shared" si="1"/>
        <v>102.662797619048</v>
      </c>
      <c r="I29" s="91">
        <f t="shared" si="2"/>
        <v>95.7029700223341</v>
      </c>
      <c r="J29" s="91">
        <f t="shared" si="3"/>
        <v>114.228425723558</v>
      </c>
    </row>
    <row r="30" ht="20.25" customHeight="1" spans="1:10">
      <c r="A30" s="92"/>
      <c r="B30" s="9">
        <v>0</v>
      </c>
      <c r="C30" s="9">
        <v>0</v>
      </c>
      <c r="D30" s="9">
        <v>0</v>
      </c>
      <c r="E30" s="9">
        <v>0</v>
      </c>
      <c r="F30" s="9">
        <v>0</v>
      </c>
      <c r="G30" s="100">
        <v>0</v>
      </c>
      <c r="H30" s="91">
        <v>0</v>
      </c>
      <c r="I30" s="91">
        <v>0</v>
      </c>
      <c r="J30" s="91">
        <v>0</v>
      </c>
    </row>
    <row r="31" ht="20.25" customHeight="1" spans="1:10">
      <c r="A31" s="92" t="s">
        <v>86</v>
      </c>
      <c r="B31" s="9">
        <v>0</v>
      </c>
      <c r="C31" s="9">
        <v>0</v>
      </c>
      <c r="D31" s="9">
        <v>0</v>
      </c>
      <c r="E31" s="9">
        <v>0</v>
      </c>
      <c r="F31" s="9">
        <v>0</v>
      </c>
      <c r="G31" s="100">
        <f t="shared" ref="G31:G49" si="4">IF(B31&lt;&gt;0,(F31/B31)*100,0)</f>
        <v>0</v>
      </c>
      <c r="H31" s="91">
        <f t="shared" ref="H31:H49" si="5">IF(C31&lt;&gt;0,(F31/C31)*100,0)</f>
        <v>0</v>
      </c>
      <c r="I31" s="91">
        <f t="shared" ref="I31:I49" si="6">IF(D31&lt;&gt;0,(F31/D31)*100,0)</f>
        <v>0</v>
      </c>
      <c r="J31" s="91">
        <f t="shared" ref="J31:J49" si="7">IF(E31&lt;&gt;0,(F31/E31)*100,0)</f>
        <v>0</v>
      </c>
    </row>
    <row r="32" ht="20.25" customHeight="1" spans="1:10">
      <c r="A32" s="92" t="s">
        <v>87</v>
      </c>
      <c r="B32" s="9">
        <v>0</v>
      </c>
      <c r="C32" s="9">
        <v>0</v>
      </c>
      <c r="D32" s="9">
        <v>0</v>
      </c>
      <c r="E32" s="9">
        <v>0</v>
      </c>
      <c r="F32" s="9">
        <v>0</v>
      </c>
      <c r="G32" s="100">
        <f t="shared" si="4"/>
        <v>0</v>
      </c>
      <c r="H32" s="91">
        <f t="shared" si="5"/>
        <v>0</v>
      </c>
      <c r="I32" s="91">
        <f t="shared" si="6"/>
        <v>0</v>
      </c>
      <c r="J32" s="91">
        <f t="shared" si="7"/>
        <v>0</v>
      </c>
    </row>
    <row r="33" ht="20.25" customHeight="1" spans="1:10">
      <c r="A33" s="92" t="s">
        <v>88</v>
      </c>
      <c r="B33" s="9">
        <v>0</v>
      </c>
      <c r="C33" s="9">
        <v>0</v>
      </c>
      <c r="D33" s="9">
        <v>0</v>
      </c>
      <c r="E33" s="9">
        <v>0</v>
      </c>
      <c r="F33" s="9">
        <v>0</v>
      </c>
      <c r="G33" s="100">
        <f t="shared" si="4"/>
        <v>0</v>
      </c>
      <c r="H33" s="91">
        <f t="shared" si="5"/>
        <v>0</v>
      </c>
      <c r="I33" s="91">
        <f t="shared" si="6"/>
        <v>0</v>
      </c>
      <c r="J33" s="91">
        <f t="shared" si="7"/>
        <v>0</v>
      </c>
    </row>
    <row r="34" ht="20.25" customHeight="1" spans="1:10">
      <c r="A34" s="92" t="s">
        <v>89</v>
      </c>
      <c r="B34" s="9">
        <v>0</v>
      </c>
      <c r="C34" s="9">
        <v>0</v>
      </c>
      <c r="D34" s="9">
        <v>0</v>
      </c>
      <c r="E34" s="9">
        <v>0</v>
      </c>
      <c r="F34" s="9">
        <v>0</v>
      </c>
      <c r="G34" s="100">
        <f t="shared" si="4"/>
        <v>0</v>
      </c>
      <c r="H34" s="91">
        <f t="shared" si="5"/>
        <v>0</v>
      </c>
      <c r="I34" s="91">
        <f t="shared" si="6"/>
        <v>0</v>
      </c>
      <c r="J34" s="91">
        <f t="shared" si="7"/>
        <v>0</v>
      </c>
    </row>
    <row r="35" ht="20.25" customHeight="1" spans="1:10">
      <c r="A35" s="92" t="s">
        <v>90</v>
      </c>
      <c r="B35" s="9">
        <v>0</v>
      </c>
      <c r="C35" s="9">
        <v>0</v>
      </c>
      <c r="D35" s="9">
        <v>0</v>
      </c>
      <c r="E35" s="9">
        <v>93004</v>
      </c>
      <c r="F35" s="9">
        <v>75938</v>
      </c>
      <c r="G35" s="100">
        <f t="shared" si="4"/>
        <v>0</v>
      </c>
      <c r="H35" s="91">
        <f t="shared" si="5"/>
        <v>0</v>
      </c>
      <c r="I35" s="91">
        <f t="shared" si="6"/>
        <v>0</v>
      </c>
      <c r="J35" s="91">
        <f t="shared" si="7"/>
        <v>81.6502516020816</v>
      </c>
    </row>
    <row r="36" ht="20.25" customHeight="1" spans="1:10">
      <c r="A36" s="92" t="s">
        <v>91</v>
      </c>
      <c r="B36" s="9">
        <v>0</v>
      </c>
      <c r="C36" s="9">
        <v>0</v>
      </c>
      <c r="D36" s="9">
        <v>0</v>
      </c>
      <c r="E36" s="9">
        <v>156</v>
      </c>
      <c r="F36" s="9">
        <v>2638</v>
      </c>
      <c r="G36" s="100">
        <f t="shared" si="4"/>
        <v>0</v>
      </c>
      <c r="H36" s="91">
        <f t="shared" si="5"/>
        <v>0</v>
      </c>
      <c r="I36" s="91">
        <f t="shared" si="6"/>
        <v>0</v>
      </c>
      <c r="J36" s="91">
        <f t="shared" si="7"/>
        <v>1691.02564102564</v>
      </c>
    </row>
    <row r="37" ht="20.25" customHeight="1" spans="1:10">
      <c r="A37" s="92" t="s">
        <v>92</v>
      </c>
      <c r="B37" s="9">
        <v>0</v>
      </c>
      <c r="C37" s="9">
        <v>0</v>
      </c>
      <c r="D37" s="9">
        <v>0</v>
      </c>
      <c r="E37" s="9">
        <v>129915</v>
      </c>
      <c r="F37" s="9">
        <v>54033</v>
      </c>
      <c r="G37" s="100">
        <f t="shared" si="4"/>
        <v>0</v>
      </c>
      <c r="H37" s="91">
        <f t="shared" si="5"/>
        <v>0</v>
      </c>
      <c r="I37" s="91">
        <f t="shared" si="6"/>
        <v>0</v>
      </c>
      <c r="J37" s="91">
        <f t="shared" si="7"/>
        <v>41.5910402955779</v>
      </c>
    </row>
    <row r="38" ht="20.25" customHeight="1" spans="1:10">
      <c r="A38" s="92" t="s">
        <v>93</v>
      </c>
      <c r="B38" s="9">
        <v>0</v>
      </c>
      <c r="C38" s="9">
        <v>0</v>
      </c>
      <c r="D38" s="9">
        <v>0</v>
      </c>
      <c r="E38" s="9">
        <v>0</v>
      </c>
      <c r="F38" s="9">
        <v>0</v>
      </c>
      <c r="G38" s="100">
        <f t="shared" si="4"/>
        <v>0</v>
      </c>
      <c r="H38" s="91">
        <f t="shared" si="5"/>
        <v>0</v>
      </c>
      <c r="I38" s="91">
        <f t="shared" si="6"/>
        <v>0</v>
      </c>
      <c r="J38" s="91">
        <f t="shared" si="7"/>
        <v>0</v>
      </c>
    </row>
    <row r="39" ht="20.25" customHeight="1" spans="1:10">
      <c r="A39" s="92" t="s">
        <v>94</v>
      </c>
      <c r="B39" s="9">
        <v>0</v>
      </c>
      <c r="C39" s="9">
        <v>0</v>
      </c>
      <c r="D39" s="9">
        <v>0</v>
      </c>
      <c r="E39" s="9">
        <v>0</v>
      </c>
      <c r="F39" s="9">
        <v>0</v>
      </c>
      <c r="G39" s="100">
        <f t="shared" si="4"/>
        <v>0</v>
      </c>
      <c r="H39" s="91">
        <f t="shared" si="5"/>
        <v>0</v>
      </c>
      <c r="I39" s="91">
        <f t="shared" si="6"/>
        <v>0</v>
      </c>
      <c r="J39" s="91">
        <f t="shared" si="7"/>
        <v>0</v>
      </c>
    </row>
    <row r="40" ht="20.25" customHeight="1" spans="1:10">
      <c r="A40" s="92" t="s">
        <v>95</v>
      </c>
      <c r="B40" s="9">
        <v>0</v>
      </c>
      <c r="C40" s="9">
        <v>0</v>
      </c>
      <c r="D40" s="9">
        <v>0</v>
      </c>
      <c r="E40" s="9">
        <v>0</v>
      </c>
      <c r="F40" s="9">
        <v>0</v>
      </c>
      <c r="G40" s="100">
        <f t="shared" si="4"/>
        <v>0</v>
      </c>
      <c r="H40" s="91">
        <f t="shared" si="5"/>
        <v>0</v>
      </c>
      <c r="I40" s="91">
        <f t="shared" si="6"/>
        <v>0</v>
      </c>
      <c r="J40" s="91">
        <f t="shared" si="7"/>
        <v>0</v>
      </c>
    </row>
    <row r="41" ht="20.25" customHeight="1" spans="1:10">
      <c r="A41" s="92" t="s">
        <v>96</v>
      </c>
      <c r="B41" s="9">
        <v>0</v>
      </c>
      <c r="C41" s="9">
        <v>0</v>
      </c>
      <c r="D41" s="9">
        <v>0</v>
      </c>
      <c r="E41" s="9">
        <v>0</v>
      </c>
      <c r="F41" s="9">
        <v>0</v>
      </c>
      <c r="G41" s="100">
        <f t="shared" si="4"/>
        <v>0</v>
      </c>
      <c r="H41" s="91">
        <f t="shared" si="5"/>
        <v>0</v>
      </c>
      <c r="I41" s="91">
        <f t="shared" si="6"/>
        <v>0</v>
      </c>
      <c r="J41" s="91">
        <f t="shared" si="7"/>
        <v>0</v>
      </c>
    </row>
    <row r="42" ht="20.25" customHeight="1" spans="1:10">
      <c r="A42" s="92" t="s">
        <v>97</v>
      </c>
      <c r="B42" s="9">
        <v>0</v>
      </c>
      <c r="C42" s="9">
        <v>0</v>
      </c>
      <c r="D42" s="9">
        <v>0</v>
      </c>
      <c r="E42" s="9">
        <v>0</v>
      </c>
      <c r="F42" s="9">
        <v>1954</v>
      </c>
      <c r="G42" s="100">
        <f t="shared" si="4"/>
        <v>0</v>
      </c>
      <c r="H42" s="91">
        <f t="shared" si="5"/>
        <v>0</v>
      </c>
      <c r="I42" s="91">
        <f t="shared" si="6"/>
        <v>0</v>
      </c>
      <c r="J42" s="91">
        <f t="shared" si="7"/>
        <v>0</v>
      </c>
    </row>
    <row r="43" ht="20.25" customHeight="1" spans="1:10">
      <c r="A43" s="92" t="s">
        <v>98</v>
      </c>
      <c r="B43" s="9">
        <v>0</v>
      </c>
      <c r="C43" s="9">
        <v>0</v>
      </c>
      <c r="D43" s="9">
        <v>0</v>
      </c>
      <c r="E43" s="9">
        <v>0</v>
      </c>
      <c r="F43" s="9">
        <v>0</v>
      </c>
      <c r="G43" s="100">
        <f t="shared" si="4"/>
        <v>0</v>
      </c>
      <c r="H43" s="91">
        <f t="shared" si="5"/>
        <v>0</v>
      </c>
      <c r="I43" s="91">
        <f t="shared" si="6"/>
        <v>0</v>
      </c>
      <c r="J43" s="91">
        <f t="shared" si="7"/>
        <v>0</v>
      </c>
    </row>
    <row r="44" ht="20.25" customHeight="1" spans="1:10">
      <c r="A44" s="92" t="s">
        <v>99</v>
      </c>
      <c r="B44" s="9">
        <v>0</v>
      </c>
      <c r="C44" s="9">
        <v>0</v>
      </c>
      <c r="D44" s="9">
        <v>0</v>
      </c>
      <c r="E44" s="9">
        <v>0</v>
      </c>
      <c r="F44" s="9">
        <v>0</v>
      </c>
      <c r="G44" s="100">
        <f t="shared" si="4"/>
        <v>0</v>
      </c>
      <c r="H44" s="91">
        <f t="shared" si="5"/>
        <v>0</v>
      </c>
      <c r="I44" s="91">
        <f t="shared" si="6"/>
        <v>0</v>
      </c>
      <c r="J44" s="91">
        <f t="shared" si="7"/>
        <v>0</v>
      </c>
    </row>
    <row r="45" ht="20.25" customHeight="1" spans="1:10">
      <c r="A45" s="92" t="s">
        <v>100</v>
      </c>
      <c r="B45" s="9">
        <v>0</v>
      </c>
      <c r="C45" s="9">
        <v>0</v>
      </c>
      <c r="D45" s="9">
        <v>0</v>
      </c>
      <c r="E45" s="9">
        <v>0</v>
      </c>
      <c r="F45" s="9">
        <v>0</v>
      </c>
      <c r="G45" s="100">
        <f t="shared" si="4"/>
        <v>0</v>
      </c>
      <c r="H45" s="91">
        <f t="shared" si="5"/>
        <v>0</v>
      </c>
      <c r="I45" s="91">
        <f t="shared" si="6"/>
        <v>0</v>
      </c>
      <c r="J45" s="91">
        <f t="shared" si="7"/>
        <v>0</v>
      </c>
    </row>
    <row r="46" ht="20.25" customHeight="1" spans="1:10">
      <c r="A46" s="92" t="s">
        <v>101</v>
      </c>
      <c r="B46" s="9">
        <v>0</v>
      </c>
      <c r="C46" s="9">
        <v>0</v>
      </c>
      <c r="D46" s="9">
        <v>0</v>
      </c>
      <c r="E46" s="9">
        <v>0</v>
      </c>
      <c r="F46" s="9">
        <v>0</v>
      </c>
      <c r="G46" s="100">
        <f t="shared" si="4"/>
        <v>0</v>
      </c>
      <c r="H46" s="91">
        <f t="shared" si="5"/>
        <v>0</v>
      </c>
      <c r="I46" s="91">
        <f t="shared" si="6"/>
        <v>0</v>
      </c>
      <c r="J46" s="91">
        <f t="shared" si="7"/>
        <v>0</v>
      </c>
    </row>
    <row r="47" ht="20.25" customHeight="1" spans="1:10">
      <c r="A47" s="92" t="s">
        <v>102</v>
      </c>
      <c r="B47" s="9">
        <v>0</v>
      </c>
      <c r="C47" s="9">
        <v>0</v>
      </c>
      <c r="D47" s="9">
        <v>0</v>
      </c>
      <c r="E47" s="9">
        <v>8071</v>
      </c>
      <c r="F47" s="9">
        <v>15488</v>
      </c>
      <c r="G47" s="100">
        <f t="shared" si="4"/>
        <v>0</v>
      </c>
      <c r="H47" s="91">
        <f t="shared" si="5"/>
        <v>0</v>
      </c>
      <c r="I47" s="91">
        <f t="shared" si="6"/>
        <v>0</v>
      </c>
      <c r="J47" s="91">
        <f t="shared" si="7"/>
        <v>191.896914880436</v>
      </c>
    </row>
    <row r="48" ht="20.25" customHeight="1" spans="1:10">
      <c r="A48" s="92" t="s">
        <v>103</v>
      </c>
      <c r="B48" s="9">
        <v>0</v>
      </c>
      <c r="C48" s="9">
        <v>0</v>
      </c>
      <c r="D48" s="9">
        <v>0</v>
      </c>
      <c r="E48" s="9">
        <v>8071</v>
      </c>
      <c r="F48" s="9">
        <v>15488</v>
      </c>
      <c r="G48" s="100">
        <f t="shared" si="4"/>
        <v>0</v>
      </c>
      <c r="H48" s="91">
        <f t="shared" si="5"/>
        <v>0</v>
      </c>
      <c r="I48" s="91">
        <f t="shared" si="6"/>
        <v>0</v>
      </c>
      <c r="J48" s="91">
        <f t="shared" si="7"/>
        <v>191.896914880436</v>
      </c>
    </row>
    <row r="49" ht="20.25" customHeight="1" spans="1:10">
      <c r="A49" s="92" t="s">
        <v>104</v>
      </c>
      <c r="B49" s="9">
        <v>0</v>
      </c>
      <c r="C49" s="9">
        <v>0</v>
      </c>
      <c r="D49" s="9">
        <v>0</v>
      </c>
      <c r="E49" s="9">
        <v>0</v>
      </c>
      <c r="F49" s="9">
        <v>0</v>
      </c>
      <c r="G49" s="100">
        <f t="shared" si="4"/>
        <v>0</v>
      </c>
      <c r="H49" s="91">
        <f t="shared" si="5"/>
        <v>0</v>
      </c>
      <c r="I49" s="91">
        <f t="shared" si="6"/>
        <v>0</v>
      </c>
      <c r="J49" s="91">
        <f t="shared" si="7"/>
        <v>0</v>
      </c>
    </row>
    <row r="50" ht="20.25" customHeight="1" spans="1:10">
      <c r="A50" s="92"/>
      <c r="B50" s="9">
        <v>0</v>
      </c>
      <c r="C50" s="9">
        <v>0</v>
      </c>
      <c r="D50" s="9">
        <v>0</v>
      </c>
      <c r="E50" s="9">
        <v>0</v>
      </c>
      <c r="F50" s="9">
        <v>0</v>
      </c>
      <c r="G50" s="100">
        <v>0</v>
      </c>
      <c r="H50" s="91">
        <v>0</v>
      </c>
      <c r="I50" s="91">
        <v>0</v>
      </c>
      <c r="J50" s="91">
        <v>0</v>
      </c>
    </row>
    <row r="51" ht="20.25" customHeight="1" spans="1:10">
      <c r="A51" s="30" t="s">
        <v>105</v>
      </c>
      <c r="B51" s="9">
        <v>0</v>
      </c>
      <c r="C51" s="9">
        <v>0</v>
      </c>
      <c r="D51" s="9">
        <v>0</v>
      </c>
      <c r="E51" s="9">
        <v>533126</v>
      </c>
      <c r="F51" s="9">
        <v>494998</v>
      </c>
      <c r="G51" s="100">
        <f>IF(B51&lt;&gt;0,(F51/B51)*100,0)</f>
        <v>0</v>
      </c>
      <c r="H51" s="91">
        <f>IF(C51&lt;&gt;0,(F51/C51)*100,0)</f>
        <v>0</v>
      </c>
      <c r="I51" s="91">
        <f>IF(D51&lt;&gt;0,(F51/D51)*100,0)</f>
        <v>0</v>
      </c>
      <c r="J51" s="91">
        <f>IF(E51&lt;&gt;0,(F51/E51)*100,0)</f>
        <v>92.848219745426</v>
      </c>
    </row>
  </sheetData>
  <mergeCells count="1">
    <mergeCell ref="A1:J1"/>
  </mergeCells>
  <pageMargins left="0.691666666666667" right="0.691666666666667" top="0.75" bottom="0.75" header="0" footer="0"/>
  <pageSetup paperSize="9" scale="51" orientation="portrait" blackAndWhite="1" useFirstPageNumber="1"/>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H42"/>
  <sheetViews>
    <sheetView showGridLines="0" view="pageBreakPreview" zoomScaleNormal="100" workbookViewId="0">
      <selection activeCell="J5" sqref="J5"/>
    </sheetView>
  </sheetViews>
  <sheetFormatPr defaultColWidth="8.75" defaultRowHeight="14.25" customHeight="1" outlineLevelCol="7"/>
  <cols>
    <col min="1" max="1" width="41.3796296296296" style="31" customWidth="1"/>
    <col min="2" max="8" width="15.6203703703704" style="31" customWidth="1"/>
    <col min="9" max="32" width="9" style="2" customWidth="1"/>
    <col min="33" max="16384" width="8.75" style="2" customWidth="1"/>
  </cols>
  <sheetData>
    <row r="1" ht="50.25" customHeight="1" spans="1:8">
      <c r="A1" s="32" t="s">
        <v>1973</v>
      </c>
      <c r="B1" s="32"/>
      <c r="C1" s="32"/>
      <c r="D1" s="32"/>
      <c r="E1" s="32"/>
      <c r="F1" s="32"/>
      <c r="G1" s="32"/>
      <c r="H1" s="32"/>
    </row>
    <row r="2" ht="20.25" customHeight="1" spans="1:8">
      <c r="A2" s="33"/>
      <c r="B2" s="33"/>
      <c r="C2" s="33"/>
      <c r="D2" s="33"/>
      <c r="E2" s="33"/>
      <c r="F2" s="33"/>
      <c r="G2" s="90"/>
      <c r="H2" s="5" t="s">
        <v>1</v>
      </c>
    </row>
    <row r="3" ht="30" customHeight="1" spans="1:8">
      <c r="A3" s="6" t="s">
        <v>2</v>
      </c>
      <c r="B3" s="7" t="s">
        <v>4</v>
      </c>
      <c r="C3" s="7" t="s">
        <v>5</v>
      </c>
      <c r="D3" s="7" t="s">
        <v>6</v>
      </c>
      <c r="E3" s="7" t="s">
        <v>7</v>
      </c>
      <c r="F3" s="7" t="s">
        <v>9</v>
      </c>
      <c r="G3" s="7" t="s">
        <v>10</v>
      </c>
      <c r="H3" s="7" t="s">
        <v>11</v>
      </c>
    </row>
    <row r="4" ht="20.25" customHeight="1" spans="1:8">
      <c r="A4" s="8" t="s">
        <v>67</v>
      </c>
      <c r="B4" s="9">
        <v>0</v>
      </c>
      <c r="C4" s="9">
        <v>0</v>
      </c>
      <c r="D4" s="9">
        <v>0</v>
      </c>
      <c r="E4" s="9">
        <v>0</v>
      </c>
      <c r="F4" s="91">
        <f t="shared" ref="F4:F32" si="0">IF(B4&lt;&gt;0,(E4/B4)*100,0)</f>
        <v>0</v>
      </c>
      <c r="G4" s="91">
        <f t="shared" ref="G4:G32" si="1">IF(C4&lt;&gt;0,(E4/C4)*100,0)</f>
        <v>0</v>
      </c>
      <c r="H4" s="91">
        <f t="shared" ref="H4:H32" si="2">IF(D4&lt;&gt;0,(E4/D4)*100,0)</f>
        <v>0</v>
      </c>
    </row>
    <row r="5" ht="20.25" customHeight="1" spans="1:8">
      <c r="A5" s="8" t="s">
        <v>525</v>
      </c>
      <c r="B5" s="9">
        <v>0</v>
      </c>
      <c r="C5" s="9">
        <v>0</v>
      </c>
      <c r="D5" s="9">
        <v>0</v>
      </c>
      <c r="E5" s="9">
        <v>0</v>
      </c>
      <c r="F5" s="91">
        <f t="shared" si="0"/>
        <v>0</v>
      </c>
      <c r="G5" s="91">
        <f t="shared" si="1"/>
        <v>0</v>
      </c>
      <c r="H5" s="91">
        <f t="shared" si="2"/>
        <v>0</v>
      </c>
    </row>
    <row r="6" ht="20.25" customHeight="1" spans="1:8">
      <c r="A6" s="8" t="s">
        <v>1938</v>
      </c>
      <c r="B6" s="9">
        <v>0</v>
      </c>
      <c r="C6" s="9">
        <v>0</v>
      </c>
      <c r="D6" s="9">
        <v>0</v>
      </c>
      <c r="E6" s="9">
        <v>0</v>
      </c>
      <c r="F6" s="91">
        <f t="shared" si="0"/>
        <v>0</v>
      </c>
      <c r="G6" s="91">
        <f t="shared" si="1"/>
        <v>0</v>
      </c>
      <c r="H6" s="91">
        <f t="shared" si="2"/>
        <v>0</v>
      </c>
    </row>
    <row r="7" ht="20.25" customHeight="1" spans="1:8">
      <c r="A7" s="8" t="s">
        <v>1939</v>
      </c>
      <c r="B7" s="9">
        <v>305</v>
      </c>
      <c r="C7" s="9">
        <v>478</v>
      </c>
      <c r="D7" s="9">
        <v>0</v>
      </c>
      <c r="E7" s="9">
        <v>152</v>
      </c>
      <c r="F7" s="91">
        <f t="shared" si="0"/>
        <v>49.8360655737705</v>
      </c>
      <c r="G7" s="91">
        <f t="shared" si="1"/>
        <v>31.7991631799163</v>
      </c>
      <c r="H7" s="91">
        <f t="shared" si="2"/>
        <v>0</v>
      </c>
    </row>
    <row r="8" ht="20.25" customHeight="1" spans="1:8">
      <c r="A8" s="8" t="s">
        <v>1940</v>
      </c>
      <c r="B8" s="9">
        <v>305</v>
      </c>
      <c r="C8" s="9">
        <v>410</v>
      </c>
      <c r="D8" s="9">
        <v>0</v>
      </c>
      <c r="E8" s="9">
        <v>84</v>
      </c>
      <c r="F8" s="91">
        <f t="shared" si="0"/>
        <v>27.5409836065574</v>
      </c>
      <c r="G8" s="91">
        <f t="shared" si="1"/>
        <v>20.4878048780488</v>
      </c>
      <c r="H8" s="91">
        <f t="shared" si="2"/>
        <v>0</v>
      </c>
    </row>
    <row r="9" ht="20.25" customHeight="1" spans="1:8">
      <c r="A9" s="8" t="s">
        <v>1941</v>
      </c>
      <c r="B9" s="9">
        <v>0</v>
      </c>
      <c r="C9" s="9">
        <v>0</v>
      </c>
      <c r="D9" s="9">
        <v>0</v>
      </c>
      <c r="E9" s="9">
        <v>0</v>
      </c>
      <c r="F9" s="91">
        <f t="shared" si="0"/>
        <v>0</v>
      </c>
      <c r="G9" s="91">
        <f t="shared" si="1"/>
        <v>0</v>
      </c>
      <c r="H9" s="91">
        <f t="shared" si="2"/>
        <v>0</v>
      </c>
    </row>
    <row r="10" ht="20.25" customHeight="1" spans="1:8">
      <c r="A10" s="8" t="s">
        <v>1942</v>
      </c>
      <c r="B10" s="9">
        <v>0</v>
      </c>
      <c r="C10" s="9">
        <v>0</v>
      </c>
      <c r="D10" s="9">
        <v>0</v>
      </c>
      <c r="E10" s="9">
        <v>0</v>
      </c>
      <c r="F10" s="91">
        <f t="shared" si="0"/>
        <v>0</v>
      </c>
      <c r="G10" s="91">
        <f t="shared" si="1"/>
        <v>0</v>
      </c>
      <c r="H10" s="91">
        <f t="shared" si="2"/>
        <v>0</v>
      </c>
    </row>
    <row r="11" ht="20.25" customHeight="1" spans="1:8">
      <c r="A11" s="8" t="s">
        <v>1943</v>
      </c>
      <c r="B11" s="9">
        <v>0</v>
      </c>
      <c r="C11" s="9">
        <v>0</v>
      </c>
      <c r="D11" s="9">
        <v>0</v>
      </c>
      <c r="E11" s="9">
        <v>0</v>
      </c>
      <c r="F11" s="91">
        <f t="shared" si="0"/>
        <v>0</v>
      </c>
      <c r="G11" s="91">
        <f t="shared" si="1"/>
        <v>0</v>
      </c>
      <c r="H11" s="91">
        <f t="shared" si="2"/>
        <v>0</v>
      </c>
    </row>
    <row r="12" ht="20.25" customHeight="1" spans="1:8">
      <c r="A12" s="8" t="s">
        <v>1944</v>
      </c>
      <c r="B12" s="9">
        <v>0</v>
      </c>
      <c r="C12" s="9">
        <v>0</v>
      </c>
      <c r="D12" s="9">
        <v>0</v>
      </c>
      <c r="E12" s="9">
        <v>0</v>
      </c>
      <c r="F12" s="91">
        <f t="shared" si="0"/>
        <v>0</v>
      </c>
      <c r="G12" s="91">
        <f t="shared" si="1"/>
        <v>0</v>
      </c>
      <c r="H12" s="91">
        <f t="shared" si="2"/>
        <v>0</v>
      </c>
    </row>
    <row r="13" ht="20.25" customHeight="1" spans="1:8">
      <c r="A13" s="8" t="s">
        <v>1945</v>
      </c>
      <c r="B13" s="9">
        <v>305</v>
      </c>
      <c r="C13" s="9">
        <v>410</v>
      </c>
      <c r="D13" s="9">
        <v>0</v>
      </c>
      <c r="E13" s="9">
        <v>84</v>
      </c>
      <c r="F13" s="91">
        <f t="shared" si="0"/>
        <v>27.5409836065574</v>
      </c>
      <c r="G13" s="91">
        <f t="shared" si="1"/>
        <v>20.4878048780488</v>
      </c>
      <c r="H13" s="91">
        <f t="shared" si="2"/>
        <v>0</v>
      </c>
    </row>
    <row r="14" ht="20.25" customHeight="1" spans="1:8">
      <c r="A14" s="8" t="s">
        <v>1946</v>
      </c>
      <c r="B14" s="9">
        <v>0</v>
      </c>
      <c r="C14" s="9">
        <v>0</v>
      </c>
      <c r="D14" s="9">
        <v>0</v>
      </c>
      <c r="E14" s="9">
        <v>0</v>
      </c>
      <c r="F14" s="91">
        <f t="shared" si="0"/>
        <v>0</v>
      </c>
      <c r="G14" s="91">
        <f t="shared" si="1"/>
        <v>0</v>
      </c>
      <c r="H14" s="91">
        <f t="shared" si="2"/>
        <v>0</v>
      </c>
    </row>
    <row r="15" ht="20.25" customHeight="1" spans="1:8">
      <c r="A15" s="8" t="s">
        <v>1947</v>
      </c>
      <c r="B15" s="9">
        <v>0</v>
      </c>
      <c r="C15" s="9">
        <v>0</v>
      </c>
      <c r="D15" s="9">
        <v>0</v>
      </c>
      <c r="E15" s="9">
        <v>0</v>
      </c>
      <c r="F15" s="91">
        <f t="shared" si="0"/>
        <v>0</v>
      </c>
      <c r="G15" s="91">
        <f t="shared" si="1"/>
        <v>0</v>
      </c>
      <c r="H15" s="91">
        <f t="shared" si="2"/>
        <v>0</v>
      </c>
    </row>
    <row r="16" ht="20.25" customHeight="1" spans="1:8">
      <c r="A16" s="8" t="s">
        <v>1948</v>
      </c>
      <c r="B16" s="9">
        <v>0</v>
      </c>
      <c r="C16" s="9">
        <v>0</v>
      </c>
      <c r="D16" s="9">
        <v>0</v>
      </c>
      <c r="E16" s="9">
        <v>0</v>
      </c>
      <c r="F16" s="91">
        <f t="shared" si="0"/>
        <v>0</v>
      </c>
      <c r="G16" s="91">
        <f t="shared" si="1"/>
        <v>0</v>
      </c>
      <c r="H16" s="91">
        <f t="shared" si="2"/>
        <v>0</v>
      </c>
    </row>
    <row r="17" ht="20.25" customHeight="1" spans="1:8">
      <c r="A17" s="8" t="s">
        <v>1949</v>
      </c>
      <c r="B17" s="9">
        <v>0</v>
      </c>
      <c r="C17" s="9">
        <v>0</v>
      </c>
      <c r="D17" s="9">
        <v>0</v>
      </c>
      <c r="E17" s="9">
        <v>0</v>
      </c>
      <c r="F17" s="91">
        <f t="shared" si="0"/>
        <v>0</v>
      </c>
      <c r="G17" s="91">
        <f t="shared" si="1"/>
        <v>0</v>
      </c>
      <c r="H17" s="91">
        <f t="shared" si="2"/>
        <v>0</v>
      </c>
    </row>
    <row r="18" ht="20.25" customHeight="1" spans="1:8">
      <c r="A18" s="8" t="s">
        <v>1950</v>
      </c>
      <c r="B18" s="9">
        <v>0</v>
      </c>
      <c r="C18" s="9">
        <v>0</v>
      </c>
      <c r="D18" s="9">
        <v>0</v>
      </c>
      <c r="E18" s="9">
        <v>0</v>
      </c>
      <c r="F18" s="91">
        <f t="shared" si="0"/>
        <v>0</v>
      </c>
      <c r="G18" s="91">
        <f t="shared" si="1"/>
        <v>0</v>
      </c>
      <c r="H18" s="91">
        <f t="shared" si="2"/>
        <v>0</v>
      </c>
    </row>
    <row r="19" ht="20.25" customHeight="1" spans="1:8">
      <c r="A19" s="8" t="s">
        <v>1951</v>
      </c>
      <c r="B19" s="9">
        <v>0</v>
      </c>
      <c r="C19" s="9">
        <v>0</v>
      </c>
      <c r="D19" s="9">
        <v>0</v>
      </c>
      <c r="E19" s="9">
        <v>0</v>
      </c>
      <c r="F19" s="91">
        <f t="shared" si="0"/>
        <v>0</v>
      </c>
      <c r="G19" s="91">
        <f t="shared" si="1"/>
        <v>0</v>
      </c>
      <c r="H19" s="91">
        <f t="shared" si="2"/>
        <v>0</v>
      </c>
    </row>
    <row r="20" ht="20.25" customHeight="1" spans="1:8">
      <c r="A20" s="8" t="s">
        <v>1952</v>
      </c>
      <c r="B20" s="9">
        <v>0</v>
      </c>
      <c r="C20" s="9">
        <v>0</v>
      </c>
      <c r="D20" s="9">
        <v>0</v>
      </c>
      <c r="E20" s="9">
        <v>0</v>
      </c>
      <c r="F20" s="91">
        <f t="shared" si="0"/>
        <v>0</v>
      </c>
      <c r="G20" s="91">
        <f t="shared" si="1"/>
        <v>0</v>
      </c>
      <c r="H20" s="91">
        <f t="shared" si="2"/>
        <v>0</v>
      </c>
    </row>
    <row r="21" ht="20.25" customHeight="1" spans="1:8">
      <c r="A21" s="8" t="s">
        <v>1953</v>
      </c>
      <c r="B21" s="9">
        <v>0</v>
      </c>
      <c r="C21" s="9">
        <v>0</v>
      </c>
      <c r="D21" s="9">
        <v>0</v>
      </c>
      <c r="E21" s="9">
        <v>0</v>
      </c>
      <c r="F21" s="91">
        <f t="shared" si="0"/>
        <v>0</v>
      </c>
      <c r="G21" s="91">
        <f t="shared" si="1"/>
        <v>0</v>
      </c>
      <c r="H21" s="91">
        <f t="shared" si="2"/>
        <v>0</v>
      </c>
    </row>
    <row r="22" ht="20.25" customHeight="1" spans="1:8">
      <c r="A22" s="8" t="s">
        <v>1954</v>
      </c>
      <c r="B22" s="9">
        <v>0</v>
      </c>
      <c r="C22" s="9">
        <v>0</v>
      </c>
      <c r="D22" s="9">
        <v>0</v>
      </c>
      <c r="E22" s="9">
        <v>0</v>
      </c>
      <c r="F22" s="91">
        <f t="shared" si="0"/>
        <v>0</v>
      </c>
      <c r="G22" s="91">
        <f t="shared" si="1"/>
        <v>0</v>
      </c>
      <c r="H22" s="91">
        <f t="shared" si="2"/>
        <v>0</v>
      </c>
    </row>
    <row r="23" ht="20.25" customHeight="1" spans="1:8">
      <c r="A23" s="8" t="s">
        <v>1955</v>
      </c>
      <c r="B23" s="9">
        <v>0</v>
      </c>
      <c r="C23" s="9">
        <v>0</v>
      </c>
      <c r="D23" s="9">
        <v>0</v>
      </c>
      <c r="E23" s="9">
        <v>0</v>
      </c>
      <c r="F23" s="91">
        <f t="shared" si="0"/>
        <v>0</v>
      </c>
      <c r="G23" s="91">
        <f t="shared" si="1"/>
        <v>0</v>
      </c>
      <c r="H23" s="91">
        <f t="shared" si="2"/>
        <v>0</v>
      </c>
    </row>
    <row r="24" ht="20.25" customHeight="1" spans="1:8">
      <c r="A24" s="8" t="s">
        <v>1956</v>
      </c>
      <c r="B24" s="9">
        <v>0</v>
      </c>
      <c r="C24" s="9">
        <v>0</v>
      </c>
      <c r="D24" s="9">
        <v>0</v>
      </c>
      <c r="E24" s="9">
        <v>0</v>
      </c>
      <c r="F24" s="91">
        <f t="shared" si="0"/>
        <v>0</v>
      </c>
      <c r="G24" s="91">
        <f t="shared" si="1"/>
        <v>0</v>
      </c>
      <c r="H24" s="91">
        <f t="shared" si="2"/>
        <v>0</v>
      </c>
    </row>
    <row r="25" ht="20.25" customHeight="1" spans="1:8">
      <c r="A25" s="8" t="s">
        <v>1957</v>
      </c>
      <c r="B25" s="9">
        <v>0</v>
      </c>
      <c r="C25" s="9">
        <v>0</v>
      </c>
      <c r="D25" s="9">
        <v>0</v>
      </c>
      <c r="E25" s="9">
        <v>0</v>
      </c>
      <c r="F25" s="91">
        <f t="shared" si="0"/>
        <v>0</v>
      </c>
      <c r="G25" s="91">
        <f t="shared" si="1"/>
        <v>0</v>
      </c>
      <c r="H25" s="91">
        <f t="shared" si="2"/>
        <v>0</v>
      </c>
    </row>
    <row r="26" ht="20.25" customHeight="1" spans="1:8">
      <c r="A26" s="8" t="s">
        <v>1958</v>
      </c>
      <c r="B26" s="9">
        <v>0</v>
      </c>
      <c r="C26" s="9">
        <v>0</v>
      </c>
      <c r="D26" s="9">
        <v>0</v>
      </c>
      <c r="E26" s="9">
        <v>0</v>
      </c>
      <c r="F26" s="91">
        <f t="shared" si="0"/>
        <v>0</v>
      </c>
      <c r="G26" s="91">
        <f t="shared" si="1"/>
        <v>0</v>
      </c>
      <c r="H26" s="91">
        <f t="shared" si="2"/>
        <v>0</v>
      </c>
    </row>
    <row r="27" ht="20.25" customHeight="1" spans="1:8">
      <c r="A27" s="8" t="s">
        <v>1959</v>
      </c>
      <c r="B27" s="9">
        <v>0</v>
      </c>
      <c r="C27" s="9">
        <v>0</v>
      </c>
      <c r="D27" s="9">
        <v>0</v>
      </c>
      <c r="E27" s="9">
        <v>0</v>
      </c>
      <c r="F27" s="91">
        <f t="shared" si="0"/>
        <v>0</v>
      </c>
      <c r="G27" s="91">
        <f t="shared" si="1"/>
        <v>0</v>
      </c>
      <c r="H27" s="91">
        <f t="shared" si="2"/>
        <v>0</v>
      </c>
    </row>
    <row r="28" ht="20.25" customHeight="1" spans="1:8">
      <c r="A28" s="8" t="s">
        <v>1960</v>
      </c>
      <c r="B28" s="9">
        <v>0</v>
      </c>
      <c r="C28" s="9">
        <v>0</v>
      </c>
      <c r="D28" s="9">
        <v>0</v>
      </c>
      <c r="E28" s="9">
        <v>0</v>
      </c>
      <c r="F28" s="91">
        <f t="shared" si="0"/>
        <v>0</v>
      </c>
      <c r="G28" s="91">
        <f t="shared" si="1"/>
        <v>0</v>
      </c>
      <c r="H28" s="91">
        <f t="shared" si="2"/>
        <v>0</v>
      </c>
    </row>
    <row r="29" ht="20.25" customHeight="1" spans="1:8">
      <c r="A29" s="8" t="s">
        <v>1961</v>
      </c>
      <c r="B29" s="9">
        <v>0</v>
      </c>
      <c r="C29" s="9">
        <v>0</v>
      </c>
      <c r="D29" s="9">
        <v>0</v>
      </c>
      <c r="E29" s="9">
        <v>0</v>
      </c>
      <c r="F29" s="91">
        <f t="shared" si="0"/>
        <v>0</v>
      </c>
      <c r="G29" s="91">
        <f t="shared" si="1"/>
        <v>0</v>
      </c>
      <c r="H29" s="91">
        <f t="shared" si="2"/>
        <v>0</v>
      </c>
    </row>
    <row r="30" ht="20.25" customHeight="1" spans="1:8">
      <c r="A30" s="8" t="s">
        <v>1962</v>
      </c>
      <c r="B30" s="9">
        <v>0</v>
      </c>
      <c r="C30" s="9">
        <v>0</v>
      </c>
      <c r="D30" s="9">
        <v>0</v>
      </c>
      <c r="E30" s="9">
        <v>0</v>
      </c>
      <c r="F30" s="91">
        <f t="shared" si="0"/>
        <v>0</v>
      </c>
      <c r="G30" s="91">
        <f t="shared" si="1"/>
        <v>0</v>
      </c>
      <c r="H30" s="91">
        <f t="shared" si="2"/>
        <v>0</v>
      </c>
    </row>
    <row r="31" ht="20.25" customHeight="1" spans="1:8">
      <c r="A31" s="8" t="s">
        <v>1963</v>
      </c>
      <c r="B31" s="9">
        <v>0</v>
      </c>
      <c r="C31" s="9">
        <v>68</v>
      </c>
      <c r="D31" s="9">
        <v>0</v>
      </c>
      <c r="E31" s="9">
        <v>68</v>
      </c>
      <c r="F31" s="91">
        <f t="shared" si="0"/>
        <v>0</v>
      </c>
      <c r="G31" s="91">
        <f t="shared" si="1"/>
        <v>100</v>
      </c>
      <c r="H31" s="91">
        <f t="shared" si="2"/>
        <v>0</v>
      </c>
    </row>
    <row r="32" ht="20.25" customHeight="1" spans="1:8">
      <c r="A32" s="8" t="s">
        <v>1964</v>
      </c>
      <c r="B32" s="9">
        <v>0</v>
      </c>
      <c r="C32" s="9">
        <v>68</v>
      </c>
      <c r="D32" s="9">
        <v>0</v>
      </c>
      <c r="E32" s="9">
        <v>68</v>
      </c>
      <c r="F32" s="91">
        <f t="shared" si="0"/>
        <v>0</v>
      </c>
      <c r="G32" s="91">
        <f t="shared" si="1"/>
        <v>100</v>
      </c>
      <c r="H32" s="91">
        <f t="shared" si="2"/>
        <v>0</v>
      </c>
    </row>
    <row r="33" ht="20.25" customHeight="1" spans="1:8">
      <c r="A33" s="92"/>
      <c r="B33" s="9">
        <v>0</v>
      </c>
      <c r="C33" s="9">
        <v>0</v>
      </c>
      <c r="D33" s="9">
        <v>0</v>
      </c>
      <c r="E33" s="9">
        <v>0</v>
      </c>
      <c r="F33" s="91">
        <v>0</v>
      </c>
      <c r="G33" s="91">
        <v>0</v>
      </c>
      <c r="H33" s="91">
        <v>0</v>
      </c>
    </row>
    <row r="34" ht="20.25" customHeight="1" spans="1:8">
      <c r="A34" s="30" t="s">
        <v>1965</v>
      </c>
      <c r="B34" s="9">
        <v>305</v>
      </c>
      <c r="C34" s="9">
        <v>478</v>
      </c>
      <c r="D34" s="9">
        <v>0</v>
      </c>
      <c r="E34" s="9">
        <v>152</v>
      </c>
      <c r="F34" s="91">
        <f t="shared" ref="F34:F40" si="3">IF(B34&lt;&gt;0,(E34/B34)*100,0)</f>
        <v>49.8360655737705</v>
      </c>
      <c r="G34" s="91">
        <f t="shared" ref="G34:G40" si="4">IF(C34&lt;&gt;0,E34/C34*100,0)</f>
        <v>31.7991631799163</v>
      </c>
      <c r="H34" s="91">
        <f t="shared" ref="H34:H40" si="5">IF(D34&lt;&gt;0,(E34/D34)*100,0)</f>
        <v>0</v>
      </c>
    </row>
    <row r="35" ht="20.25" customHeight="1" spans="1:8">
      <c r="A35" s="92" t="s">
        <v>1966</v>
      </c>
      <c r="B35" s="9">
        <v>0</v>
      </c>
      <c r="C35" s="9">
        <v>0</v>
      </c>
      <c r="D35" s="9">
        <v>0</v>
      </c>
      <c r="E35" s="9">
        <v>0</v>
      </c>
      <c r="F35" s="91">
        <f t="shared" si="3"/>
        <v>0</v>
      </c>
      <c r="G35" s="91">
        <f t="shared" si="4"/>
        <v>0</v>
      </c>
      <c r="H35" s="91">
        <f t="shared" si="5"/>
        <v>0</v>
      </c>
    </row>
    <row r="36" ht="20.25" customHeight="1" spans="1:8">
      <c r="A36" s="92" t="s">
        <v>1967</v>
      </c>
      <c r="B36" s="9">
        <v>0</v>
      </c>
      <c r="C36" s="9">
        <v>0</v>
      </c>
      <c r="D36" s="9">
        <v>0</v>
      </c>
      <c r="E36" s="9">
        <v>0</v>
      </c>
      <c r="F36" s="91">
        <f t="shared" si="3"/>
        <v>0</v>
      </c>
      <c r="G36" s="91">
        <f t="shared" si="4"/>
        <v>0</v>
      </c>
      <c r="H36" s="91">
        <f t="shared" si="5"/>
        <v>0</v>
      </c>
    </row>
    <row r="37" ht="20.25" customHeight="1" spans="1:8">
      <c r="A37" s="92" t="s">
        <v>1968</v>
      </c>
      <c r="B37" s="9">
        <v>0</v>
      </c>
      <c r="C37" s="9">
        <v>0</v>
      </c>
      <c r="D37" s="9">
        <v>156</v>
      </c>
      <c r="E37" s="9">
        <v>4556</v>
      </c>
      <c r="F37" s="91">
        <f t="shared" si="3"/>
        <v>0</v>
      </c>
      <c r="G37" s="91">
        <f t="shared" si="4"/>
        <v>0</v>
      </c>
      <c r="H37" s="91">
        <f t="shared" si="5"/>
        <v>2920.51282051282</v>
      </c>
    </row>
    <row r="38" ht="20.25" customHeight="1" spans="1:8">
      <c r="A38" s="92" t="s">
        <v>1969</v>
      </c>
      <c r="B38" s="9">
        <v>0</v>
      </c>
      <c r="C38" s="9">
        <v>0</v>
      </c>
      <c r="D38" s="9">
        <v>0</v>
      </c>
      <c r="E38" s="9">
        <v>0</v>
      </c>
      <c r="F38" s="91">
        <f t="shared" si="3"/>
        <v>0</v>
      </c>
      <c r="G38" s="91">
        <f t="shared" si="4"/>
        <v>0</v>
      </c>
      <c r="H38" s="91">
        <f t="shared" si="5"/>
        <v>0</v>
      </c>
    </row>
    <row r="39" ht="20.25" customHeight="1" spans="1:8">
      <c r="A39" s="92" t="s">
        <v>1970</v>
      </c>
      <c r="B39" s="9">
        <v>0</v>
      </c>
      <c r="C39" s="9">
        <v>0</v>
      </c>
      <c r="D39" s="9">
        <v>0</v>
      </c>
      <c r="E39" s="9">
        <v>0</v>
      </c>
      <c r="F39" s="91">
        <f t="shared" si="3"/>
        <v>0</v>
      </c>
      <c r="G39" s="91">
        <f t="shared" si="4"/>
        <v>0</v>
      </c>
      <c r="H39" s="91">
        <f t="shared" si="5"/>
        <v>0</v>
      </c>
    </row>
    <row r="40" ht="20.25" customHeight="1" spans="1:8">
      <c r="A40" s="92" t="s">
        <v>1971</v>
      </c>
      <c r="B40" s="9">
        <v>0</v>
      </c>
      <c r="C40" s="9">
        <v>0</v>
      </c>
      <c r="D40" s="9">
        <v>305</v>
      </c>
      <c r="E40" s="9">
        <v>326</v>
      </c>
      <c r="F40" s="91">
        <f t="shared" si="3"/>
        <v>0</v>
      </c>
      <c r="G40" s="91">
        <f t="shared" si="4"/>
        <v>0</v>
      </c>
      <c r="H40" s="91">
        <f t="shared" si="5"/>
        <v>106.885245901639</v>
      </c>
    </row>
    <row r="41" ht="20.25" customHeight="1" spans="1:8">
      <c r="A41" s="92"/>
      <c r="B41" s="9">
        <v>0</v>
      </c>
      <c r="C41" s="9">
        <v>0</v>
      </c>
      <c r="D41" s="9">
        <v>0</v>
      </c>
      <c r="E41" s="9">
        <v>0</v>
      </c>
      <c r="F41" s="91">
        <v>0</v>
      </c>
      <c r="G41" s="91">
        <v>0</v>
      </c>
      <c r="H41" s="91">
        <v>0</v>
      </c>
    </row>
    <row r="42" ht="20.25" customHeight="1" spans="1:8">
      <c r="A42" s="30" t="s">
        <v>105</v>
      </c>
      <c r="B42" s="9">
        <v>0</v>
      </c>
      <c r="C42" s="9">
        <v>0</v>
      </c>
      <c r="D42" s="9">
        <v>461</v>
      </c>
      <c r="E42" s="9">
        <v>5034</v>
      </c>
      <c r="F42" s="91">
        <f>IF(B42&lt;&gt;0,(E42/B42)*100,0)</f>
        <v>0</v>
      </c>
      <c r="G42" s="91">
        <f>IF(C42&lt;&gt;0,E42/C42*100,0)</f>
        <v>0</v>
      </c>
      <c r="H42" s="91">
        <f>IF(D42&lt;&gt;0,(E42/D42)*100,0)</f>
        <v>1091.97396963124</v>
      </c>
    </row>
  </sheetData>
  <mergeCells count="1">
    <mergeCell ref="A1:H1"/>
  </mergeCells>
  <pageMargins left="0.691666666666667" right="0.691666666666667" top="0.75" bottom="0.75" header="0" footer="0"/>
  <pageSetup paperSize="9" scale="54" orientation="portrait" blackAndWhite="1" useFirstPageNumber="1"/>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B5"/>
  <sheetViews>
    <sheetView showGridLines="0" view="pageBreakPreview" zoomScale="60" zoomScaleNormal="100" workbookViewId="0">
      <selection activeCell="I13" sqref="I13"/>
    </sheetView>
  </sheetViews>
  <sheetFormatPr defaultColWidth="8.75" defaultRowHeight="18.75" customHeight="1" outlineLevelRow="4" outlineLevelCol="1"/>
  <cols>
    <col min="1" max="1" width="38.75" style="31" customWidth="1"/>
    <col min="2" max="2" width="15.6203703703704" style="31" customWidth="1"/>
    <col min="3" max="32" width="9" style="2" customWidth="1"/>
    <col min="33" max="16384" width="8.75" style="2" customWidth="1"/>
  </cols>
  <sheetData>
    <row r="1" ht="50.25" customHeight="1" spans="1:2">
      <c r="A1" s="87" t="s">
        <v>1974</v>
      </c>
      <c r="B1" s="88"/>
    </row>
    <row r="2" ht="20.25" customHeight="1" spans="1:2">
      <c r="A2" s="90"/>
      <c r="B2" s="5" t="s">
        <v>1</v>
      </c>
    </row>
    <row r="3" ht="30" customHeight="1" spans="1:2">
      <c r="A3" s="6" t="s">
        <v>1410</v>
      </c>
      <c r="B3" s="7" t="s">
        <v>7</v>
      </c>
    </row>
    <row r="4" ht="20.25" customHeight="1" spans="1:2">
      <c r="A4" s="20" t="s">
        <v>1429</v>
      </c>
      <c r="B4" s="9">
        <v>0</v>
      </c>
    </row>
    <row r="5" ht="20.25" customHeight="1" spans="1:2">
      <c r="A5" s="20" t="s">
        <v>1430</v>
      </c>
      <c r="B5" s="9">
        <v>0</v>
      </c>
    </row>
  </sheetData>
  <mergeCells count="1">
    <mergeCell ref="A1:B1"/>
  </mergeCells>
  <pageMargins left="0.691666666666667" right="0.691666666666667" top="0.75" bottom="0.75" header="0" footer="0"/>
  <pageSetup paperSize="9" orientation="portrait" blackAndWhite="1" useFirstPageNumber="1"/>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C5"/>
  <sheetViews>
    <sheetView showGridLines="0" view="pageBreakPreview" zoomScale="60" zoomScaleNormal="100" workbookViewId="0">
      <selection activeCell="H20" sqref="H20"/>
    </sheetView>
  </sheetViews>
  <sheetFormatPr defaultColWidth="9.71296296296296" defaultRowHeight="14.25" customHeight="1" outlineLevelRow="4" outlineLevelCol="2"/>
  <cols>
    <col min="1" max="1" width="54.1203703703704" style="1" customWidth="1"/>
    <col min="2" max="3" width="15.6203703703704" style="1" customWidth="1"/>
    <col min="4" max="16384" width="9.12962962962963" style="2"/>
  </cols>
  <sheetData>
    <row r="1" ht="50.25" customHeight="1" spans="1:3">
      <c r="A1" s="87" t="s">
        <v>1975</v>
      </c>
      <c r="B1" s="88"/>
      <c r="C1" s="88"/>
    </row>
    <row r="2" ht="20.25" customHeight="1" spans="3:3">
      <c r="C2" s="89" t="s">
        <v>1</v>
      </c>
    </row>
    <row r="3" ht="30" customHeight="1" spans="1:3">
      <c r="A3" s="6" t="s">
        <v>1976</v>
      </c>
      <c r="B3" s="7" t="s">
        <v>4</v>
      </c>
      <c r="C3" s="7" t="s">
        <v>7</v>
      </c>
    </row>
    <row r="4" ht="20.25" customHeight="1" spans="1:3">
      <c r="A4" s="8"/>
      <c r="B4" s="9">
        <v>0</v>
      </c>
      <c r="C4" s="9">
        <v>0</v>
      </c>
    </row>
    <row r="5" ht="20.25" customHeight="1" spans="1:3">
      <c r="A5" s="8"/>
      <c r="B5" s="9">
        <v>0</v>
      </c>
      <c r="C5" s="9">
        <v>0</v>
      </c>
    </row>
  </sheetData>
  <mergeCells count="1">
    <mergeCell ref="A1:C1"/>
  </mergeCells>
  <pageMargins left="0.691666666666667" right="0.691666666666667" top="0.75" bottom="0.75" header="0" footer="0"/>
  <pageSetup paperSize="9" scale="95" orientation="portrait" blackAndWhite="1" useFirstPageNumber="1"/>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64"/>
  <sheetViews>
    <sheetView showGridLines="0" view="pageBreakPreview" zoomScale="80" zoomScaleNormal="100" workbookViewId="0">
      <selection activeCell="I16" sqref="I16"/>
    </sheetView>
  </sheetViews>
  <sheetFormatPr defaultColWidth="8.75" defaultRowHeight="14.25" customHeight="1" outlineLevelCol="7"/>
  <cols>
    <col min="1" max="1" width="39.6296296296296" style="31" customWidth="1"/>
    <col min="2" max="8" width="15.6203703703704" style="31" customWidth="1"/>
    <col min="9" max="32" width="9" style="2" customWidth="1"/>
    <col min="33" max="16384" width="8.75" style="2" customWidth="1"/>
  </cols>
  <sheetData>
    <row r="1" ht="50.25" customHeight="1" spans="1:8">
      <c r="A1" s="32" t="s">
        <v>1977</v>
      </c>
      <c r="B1" s="32"/>
      <c r="C1" s="32"/>
      <c r="D1" s="32"/>
      <c r="E1" s="32"/>
      <c r="F1" s="32"/>
      <c r="G1" s="32"/>
      <c r="H1" s="32"/>
    </row>
    <row r="2" ht="20.25" customHeight="1" spans="2:6">
      <c r="B2" s="33"/>
      <c r="C2" s="33"/>
      <c r="D2" s="33"/>
      <c r="E2" s="33"/>
      <c r="F2" s="5" t="s">
        <v>1</v>
      </c>
    </row>
    <row r="3" customHeight="1" spans="1:6">
      <c r="A3" s="34" t="s">
        <v>1978</v>
      </c>
      <c r="B3" s="35" t="s">
        <v>1979</v>
      </c>
      <c r="C3" s="66" t="s">
        <v>1980</v>
      </c>
      <c r="D3" s="67"/>
      <c r="E3" s="68"/>
      <c r="F3" s="69"/>
    </row>
    <row r="4" customHeight="1" spans="1:6">
      <c r="A4" s="34"/>
      <c r="B4" s="37"/>
      <c r="C4" s="37" t="s">
        <v>1981</v>
      </c>
      <c r="D4" s="70" t="s">
        <v>7</v>
      </c>
      <c r="E4" s="39" t="s">
        <v>1982</v>
      </c>
      <c r="F4" s="39" t="s">
        <v>1983</v>
      </c>
    </row>
    <row r="5" customHeight="1" spans="1:6">
      <c r="A5" s="71" t="s">
        <v>1984</v>
      </c>
      <c r="B5" s="48">
        <v>68276</v>
      </c>
      <c r="C5" s="72">
        <v>67858</v>
      </c>
      <c r="D5" s="73">
        <v>76524</v>
      </c>
      <c r="E5" s="44">
        <f t="shared" ref="E5:E11" si="0">(D5-B5)/B5</f>
        <v>0.120803796355967</v>
      </c>
      <c r="F5" s="44">
        <f t="shared" ref="F5:F8" si="1">D5/C5</f>
        <v>1.12770786053229</v>
      </c>
    </row>
    <row r="6" customHeight="1" spans="1:6">
      <c r="A6" s="74" t="s">
        <v>1985</v>
      </c>
      <c r="B6" s="52">
        <v>66752</v>
      </c>
      <c r="C6" s="75">
        <v>66557</v>
      </c>
      <c r="D6" s="76">
        <v>74765.674036</v>
      </c>
      <c r="E6" s="77">
        <f t="shared" si="0"/>
        <v>0.120051444690796</v>
      </c>
      <c r="F6" s="77">
        <f t="shared" si="1"/>
        <v>1.123332993314</v>
      </c>
    </row>
    <row r="7" customHeight="1" spans="1:6">
      <c r="A7" s="74" t="s">
        <v>1986</v>
      </c>
      <c r="B7" s="52"/>
      <c r="C7" s="47"/>
      <c r="D7" s="76"/>
      <c r="E7" s="77"/>
      <c r="F7" s="77"/>
    </row>
    <row r="8" customHeight="1" spans="1:6">
      <c r="A8" s="74" t="s">
        <v>1987</v>
      </c>
      <c r="B8" s="52">
        <v>175</v>
      </c>
      <c r="C8" s="47">
        <v>500</v>
      </c>
      <c r="D8" s="76">
        <v>544</v>
      </c>
      <c r="E8" s="77">
        <f t="shared" si="0"/>
        <v>2.10857142857143</v>
      </c>
      <c r="F8" s="77">
        <f t="shared" si="1"/>
        <v>1.088</v>
      </c>
    </row>
    <row r="9" customHeight="1" spans="1:6">
      <c r="A9" s="74" t="s">
        <v>1988</v>
      </c>
      <c r="B9" s="52">
        <v>1349</v>
      </c>
      <c r="C9" s="47"/>
      <c r="D9" s="76"/>
      <c r="E9" s="77">
        <f t="shared" si="0"/>
        <v>-1</v>
      </c>
      <c r="F9" s="44"/>
    </row>
    <row r="10" customHeight="1" spans="1:6">
      <c r="A10" s="71" t="s">
        <v>1989</v>
      </c>
      <c r="B10" s="48">
        <v>5654</v>
      </c>
      <c r="C10" s="42">
        <v>6028</v>
      </c>
      <c r="D10" s="73">
        <v>6060</v>
      </c>
      <c r="E10" s="44">
        <f t="shared" si="0"/>
        <v>0.0718075698620446</v>
      </c>
      <c r="F10" s="44">
        <f t="shared" ref="F10:F13" si="2">D10/C10</f>
        <v>1.00530856005309</v>
      </c>
    </row>
    <row r="11" customHeight="1" spans="1:6">
      <c r="A11" s="74" t="s">
        <v>1990</v>
      </c>
      <c r="B11" s="52">
        <v>5558</v>
      </c>
      <c r="C11" s="47">
        <v>5975</v>
      </c>
      <c r="D11" s="76">
        <v>5982.233989</v>
      </c>
      <c r="E11" s="77">
        <f t="shared" si="0"/>
        <v>0.0763285334652753</v>
      </c>
      <c r="F11" s="77">
        <f t="shared" si="2"/>
        <v>1.00121070945607</v>
      </c>
    </row>
    <row r="12" customHeight="1" spans="1:6">
      <c r="A12" s="74" t="s">
        <v>1991</v>
      </c>
      <c r="B12" s="52"/>
      <c r="C12" s="47"/>
      <c r="D12" s="76"/>
      <c r="E12" s="77"/>
      <c r="F12" s="77"/>
    </row>
    <row r="13" customHeight="1" spans="1:6">
      <c r="A13" s="74" t="s">
        <v>1992</v>
      </c>
      <c r="B13" s="52">
        <v>82</v>
      </c>
      <c r="C13" s="47">
        <v>53</v>
      </c>
      <c r="D13" s="76">
        <v>71</v>
      </c>
      <c r="E13" s="77">
        <f t="shared" ref="E13:E21" si="3">(D13-B13)/B13</f>
        <v>-0.134146341463415</v>
      </c>
      <c r="F13" s="77">
        <f t="shared" si="2"/>
        <v>1.33962264150943</v>
      </c>
    </row>
    <row r="14" customHeight="1" spans="1:6">
      <c r="A14" s="74" t="s">
        <v>1993</v>
      </c>
      <c r="B14" s="52">
        <v>14</v>
      </c>
      <c r="C14" s="47"/>
      <c r="D14" s="76"/>
      <c r="E14" s="77">
        <f t="shared" si="3"/>
        <v>-1</v>
      </c>
      <c r="F14" s="44"/>
    </row>
    <row r="15" customHeight="1" spans="1:6">
      <c r="A15" s="74"/>
      <c r="B15" s="52"/>
      <c r="C15" s="47"/>
      <c r="D15" s="76"/>
      <c r="E15" s="77"/>
      <c r="F15" s="44"/>
    </row>
    <row r="16" customHeight="1" spans="1:6">
      <c r="A16" s="74"/>
      <c r="B16" s="52"/>
      <c r="C16" s="47"/>
      <c r="D16" s="76"/>
      <c r="E16" s="77"/>
      <c r="F16" s="44"/>
    </row>
    <row r="17" customHeight="1" spans="1:6">
      <c r="A17" s="71" t="s">
        <v>1994</v>
      </c>
      <c r="B17" s="48">
        <v>33342</v>
      </c>
      <c r="C17" s="42">
        <v>36108</v>
      </c>
      <c r="D17" s="73">
        <v>38051</v>
      </c>
      <c r="E17" s="44">
        <f t="shared" si="3"/>
        <v>0.14123327934737</v>
      </c>
      <c r="F17" s="44">
        <f t="shared" ref="F17:F20" si="4">D17/C17</f>
        <v>1.05381078985266</v>
      </c>
    </row>
    <row r="18" customHeight="1" spans="1:6">
      <c r="A18" s="74" t="s">
        <v>1995</v>
      </c>
      <c r="B18" s="52">
        <v>33041</v>
      </c>
      <c r="C18" s="50">
        <v>35828</v>
      </c>
      <c r="D18" s="78">
        <v>37887.092013</v>
      </c>
      <c r="E18" s="77">
        <f t="shared" si="3"/>
        <v>0.146669047940438</v>
      </c>
      <c r="F18" s="77">
        <f t="shared" si="4"/>
        <v>1.05747158683153</v>
      </c>
    </row>
    <row r="19" customHeight="1" spans="1:6">
      <c r="A19" s="74" t="s">
        <v>1996</v>
      </c>
      <c r="B19" s="52">
        <v>83</v>
      </c>
      <c r="C19" s="50"/>
      <c r="D19" s="78"/>
      <c r="E19" s="77">
        <f t="shared" si="3"/>
        <v>-1</v>
      </c>
      <c r="F19" s="77"/>
    </row>
    <row r="20" customHeight="1" spans="1:6">
      <c r="A20" s="74" t="s">
        <v>1997</v>
      </c>
      <c r="B20" s="52">
        <v>100</v>
      </c>
      <c r="C20" s="50">
        <v>100</v>
      </c>
      <c r="D20" s="78">
        <v>107</v>
      </c>
      <c r="E20" s="77">
        <f t="shared" si="3"/>
        <v>0.07</v>
      </c>
      <c r="F20" s="77">
        <f t="shared" si="4"/>
        <v>1.07</v>
      </c>
    </row>
    <row r="21" customHeight="1" spans="1:6">
      <c r="A21" s="74" t="s">
        <v>1998</v>
      </c>
      <c r="B21" s="52">
        <v>118</v>
      </c>
      <c r="C21" s="50"/>
      <c r="D21" s="78"/>
      <c r="E21" s="77">
        <f t="shared" si="3"/>
        <v>-1</v>
      </c>
      <c r="F21" s="44"/>
    </row>
    <row r="22" customHeight="1" spans="1:6">
      <c r="A22" s="71" t="s">
        <v>1999</v>
      </c>
      <c r="B22" s="48"/>
      <c r="C22" s="79">
        <v>2983</v>
      </c>
      <c r="D22" s="73">
        <v>2383</v>
      </c>
      <c r="E22" s="77"/>
      <c r="F22" s="44">
        <f t="shared" ref="F22:F25" si="5">D22/C22</f>
        <v>0.798860207844452</v>
      </c>
    </row>
    <row r="23" customHeight="1" spans="1:6">
      <c r="A23" s="74" t="s">
        <v>2000</v>
      </c>
      <c r="B23" s="52"/>
      <c r="C23" s="47">
        <v>2970</v>
      </c>
      <c r="D23" s="80">
        <v>2375</v>
      </c>
      <c r="E23" s="77"/>
      <c r="F23" s="77">
        <f t="shared" si="5"/>
        <v>0.7996632996633</v>
      </c>
    </row>
    <row r="24" customHeight="1" spans="1:6">
      <c r="A24" s="74" t="s">
        <v>2001</v>
      </c>
      <c r="B24" s="52"/>
      <c r="C24" s="47"/>
      <c r="D24" s="80"/>
      <c r="E24" s="77"/>
      <c r="F24" s="44"/>
    </row>
    <row r="25" customHeight="1" spans="1:6">
      <c r="A25" s="74" t="s">
        <v>2002</v>
      </c>
      <c r="B25" s="52"/>
      <c r="C25" s="47">
        <v>13</v>
      </c>
      <c r="D25" s="80">
        <v>8</v>
      </c>
      <c r="E25" s="77"/>
      <c r="F25" s="44">
        <f t="shared" si="5"/>
        <v>0.615384615384615</v>
      </c>
    </row>
    <row r="26" customHeight="1" spans="1:6">
      <c r="A26" s="74" t="s">
        <v>2003</v>
      </c>
      <c r="B26" s="52"/>
      <c r="C26" s="47"/>
      <c r="D26" s="80"/>
      <c r="E26" s="77"/>
      <c r="F26" s="44"/>
    </row>
    <row r="27" customHeight="1" spans="1:6">
      <c r="A27" s="71" t="s">
        <v>2004</v>
      </c>
      <c r="B27" s="48"/>
      <c r="C27" s="42"/>
      <c r="D27" s="73"/>
      <c r="E27" s="77"/>
      <c r="F27" s="44"/>
    </row>
    <row r="28" customHeight="1" spans="1:6">
      <c r="A28" s="74" t="s">
        <v>2005</v>
      </c>
      <c r="B28" s="52"/>
      <c r="C28" s="47"/>
      <c r="D28" s="80"/>
      <c r="E28" s="77"/>
      <c r="F28" s="44"/>
    </row>
    <row r="29" customHeight="1" spans="1:6">
      <c r="A29" s="74" t="s">
        <v>2006</v>
      </c>
      <c r="B29" s="52"/>
      <c r="C29" s="47"/>
      <c r="D29" s="80"/>
      <c r="E29" s="77"/>
      <c r="F29" s="44"/>
    </row>
    <row r="30" customHeight="1" spans="1:6">
      <c r="A30" s="74" t="s">
        <v>2007</v>
      </c>
      <c r="B30" s="52"/>
      <c r="C30" s="47"/>
      <c r="D30" s="80"/>
      <c r="E30" s="77"/>
      <c r="F30" s="44"/>
    </row>
    <row r="31" customHeight="1" spans="1:6">
      <c r="A31" s="74" t="s">
        <v>2008</v>
      </c>
      <c r="B31" s="52"/>
      <c r="C31" s="47"/>
      <c r="D31" s="80"/>
      <c r="E31" s="77"/>
      <c r="F31" s="44"/>
    </row>
    <row r="32" customHeight="1" spans="1:6">
      <c r="A32" s="71" t="s">
        <v>2009</v>
      </c>
      <c r="B32" s="48">
        <v>39600</v>
      </c>
      <c r="C32" s="42">
        <v>17487</v>
      </c>
      <c r="D32" s="73">
        <v>10366</v>
      </c>
      <c r="E32" s="44">
        <f t="shared" ref="E32:E47" si="6">(D32-B32)/B32</f>
        <v>-0.738232323232323</v>
      </c>
      <c r="F32" s="44">
        <f t="shared" ref="F32:F35" si="7">D32/C32</f>
        <v>0.592783210384857</v>
      </c>
    </row>
    <row r="33" customHeight="1" spans="1:6">
      <c r="A33" s="74" t="s">
        <v>2010</v>
      </c>
      <c r="B33" s="52">
        <v>15754</v>
      </c>
      <c r="C33" s="47">
        <v>5766</v>
      </c>
      <c r="D33" s="80">
        <v>5845.696</v>
      </c>
      <c r="E33" s="77">
        <f t="shared" si="6"/>
        <v>-0.628938936143202</v>
      </c>
      <c r="F33" s="77">
        <f t="shared" si="7"/>
        <v>1.01382171349289</v>
      </c>
    </row>
    <row r="34" customHeight="1" spans="1:6">
      <c r="A34" s="74" t="s">
        <v>2011</v>
      </c>
      <c r="B34" s="52">
        <v>8670</v>
      </c>
      <c r="C34" s="47">
        <v>9250</v>
      </c>
      <c r="D34" s="80">
        <v>1549.093935</v>
      </c>
      <c r="E34" s="77">
        <f t="shared" si="6"/>
        <v>-0.821327112456747</v>
      </c>
      <c r="F34" s="77">
        <f t="shared" si="7"/>
        <v>0.167469614594595</v>
      </c>
    </row>
    <row r="35" customHeight="1" spans="1:6">
      <c r="A35" s="74" t="s">
        <v>2012</v>
      </c>
      <c r="B35" s="52">
        <v>457</v>
      </c>
      <c r="C35" s="47">
        <v>912</v>
      </c>
      <c r="D35" s="80">
        <v>2668</v>
      </c>
      <c r="E35" s="77">
        <f t="shared" si="6"/>
        <v>4.83807439824945</v>
      </c>
      <c r="F35" s="77">
        <f t="shared" si="7"/>
        <v>2.92543859649123</v>
      </c>
    </row>
    <row r="36" customHeight="1" spans="1:6">
      <c r="A36" s="74" t="s">
        <v>2013</v>
      </c>
      <c r="B36" s="52">
        <v>784</v>
      </c>
      <c r="C36" s="47"/>
      <c r="D36" s="80">
        <v>88</v>
      </c>
      <c r="E36" s="77">
        <f t="shared" si="6"/>
        <v>-0.887755102040816</v>
      </c>
      <c r="F36" s="44"/>
    </row>
    <row r="37" customHeight="1" spans="1:6">
      <c r="A37" s="74" t="s">
        <v>2014</v>
      </c>
      <c r="B37" s="52">
        <v>13935</v>
      </c>
      <c r="C37" s="47"/>
      <c r="D37" s="80">
        <v>10</v>
      </c>
      <c r="E37" s="77">
        <f t="shared" si="6"/>
        <v>-0.999282382490133</v>
      </c>
      <c r="F37" s="44"/>
    </row>
    <row r="38" customHeight="1" spans="1:6">
      <c r="A38" s="71" t="s">
        <v>2015</v>
      </c>
      <c r="B38" s="48">
        <v>22247</v>
      </c>
      <c r="C38" s="42">
        <v>30866</v>
      </c>
      <c r="D38" s="73">
        <v>25887</v>
      </c>
      <c r="E38" s="44">
        <f t="shared" si="6"/>
        <v>0.163617566413449</v>
      </c>
      <c r="F38" s="44">
        <f t="shared" ref="F38:F41" si="8">D38/C38</f>
        <v>0.838689820514482</v>
      </c>
    </row>
    <row r="39" customHeight="1" spans="1:6">
      <c r="A39" s="74" t="s">
        <v>2016</v>
      </c>
      <c r="B39" s="52">
        <v>19513</v>
      </c>
      <c r="C39" s="47">
        <v>19477</v>
      </c>
      <c r="D39" s="76">
        <v>21529.085208</v>
      </c>
      <c r="E39" s="77">
        <f t="shared" si="6"/>
        <v>0.103320104955671</v>
      </c>
      <c r="F39" s="77">
        <f t="shared" si="8"/>
        <v>1.10535940894388</v>
      </c>
    </row>
    <row r="40" customHeight="1" spans="1:6">
      <c r="A40" s="74" t="s">
        <v>2017</v>
      </c>
      <c r="B40" s="52">
        <v>1979</v>
      </c>
      <c r="C40" s="47">
        <v>10863</v>
      </c>
      <c r="D40" s="76">
        <v>3600</v>
      </c>
      <c r="E40" s="77">
        <f t="shared" si="6"/>
        <v>0.819100555836281</v>
      </c>
      <c r="F40" s="77">
        <f t="shared" si="8"/>
        <v>0.331400165700083</v>
      </c>
    </row>
    <row r="41" customHeight="1" spans="1:6">
      <c r="A41" s="74" t="s">
        <v>2018</v>
      </c>
      <c r="B41" s="52">
        <v>130</v>
      </c>
      <c r="C41" s="47">
        <v>160</v>
      </c>
      <c r="D41" s="76">
        <v>46</v>
      </c>
      <c r="E41" s="77">
        <f t="shared" si="6"/>
        <v>-0.646153846153846</v>
      </c>
      <c r="F41" s="77">
        <f t="shared" si="8"/>
        <v>0.2875</v>
      </c>
    </row>
    <row r="42" customHeight="1" spans="1:6">
      <c r="A42" s="74" t="s">
        <v>2019</v>
      </c>
      <c r="B42" s="52">
        <v>625</v>
      </c>
      <c r="C42" s="47"/>
      <c r="D42" s="76"/>
      <c r="E42" s="77">
        <f t="shared" si="6"/>
        <v>-1</v>
      </c>
      <c r="F42" s="44"/>
    </row>
    <row r="43" customHeight="1" spans="1:6">
      <c r="A43" s="71" t="s">
        <v>2020</v>
      </c>
      <c r="B43" s="48">
        <v>10916</v>
      </c>
      <c r="C43" s="42">
        <v>12617</v>
      </c>
      <c r="D43" s="73">
        <v>12941</v>
      </c>
      <c r="E43" s="44">
        <f t="shared" si="6"/>
        <v>0.185507511909124</v>
      </c>
      <c r="F43" s="44">
        <f t="shared" ref="F43:F46" si="9">D43/C43</f>
        <v>1.02567963858286</v>
      </c>
    </row>
    <row r="44" customHeight="1" spans="1:6">
      <c r="A44" s="74" t="s">
        <v>2021</v>
      </c>
      <c r="B44" s="52">
        <v>9861</v>
      </c>
      <c r="C44" s="50">
        <v>11455</v>
      </c>
      <c r="D44" s="78">
        <v>11344.8995</v>
      </c>
      <c r="E44" s="77">
        <f t="shared" si="6"/>
        <v>0.150481644863604</v>
      </c>
      <c r="F44" s="77">
        <f t="shared" si="9"/>
        <v>0.990388432998691</v>
      </c>
    </row>
    <row r="45" customHeight="1" spans="1:6">
      <c r="A45" s="74" t="s">
        <v>2022</v>
      </c>
      <c r="B45" s="52">
        <v>550</v>
      </c>
      <c r="C45" s="50">
        <v>833</v>
      </c>
      <c r="D45" s="78">
        <v>1227</v>
      </c>
      <c r="E45" s="77">
        <f t="shared" si="6"/>
        <v>1.23090909090909</v>
      </c>
      <c r="F45" s="77">
        <f t="shared" si="9"/>
        <v>1.47298919567827</v>
      </c>
    </row>
    <row r="46" customHeight="1" spans="1:6">
      <c r="A46" s="74" t="s">
        <v>2023</v>
      </c>
      <c r="B46" s="52">
        <v>26</v>
      </c>
      <c r="C46" s="50">
        <v>30</v>
      </c>
      <c r="D46" s="78">
        <v>37</v>
      </c>
      <c r="E46" s="77">
        <f t="shared" si="6"/>
        <v>0.423076923076923</v>
      </c>
      <c r="F46" s="77">
        <f t="shared" si="9"/>
        <v>1.23333333333333</v>
      </c>
    </row>
    <row r="47" customHeight="1" spans="1:6">
      <c r="A47" s="74" t="s">
        <v>2024</v>
      </c>
      <c r="B47" s="52">
        <v>479</v>
      </c>
      <c r="C47" s="50"/>
      <c r="D47" s="78"/>
      <c r="E47" s="77">
        <f t="shared" si="6"/>
        <v>-1</v>
      </c>
      <c r="F47" s="44"/>
    </row>
    <row r="48" customHeight="1" spans="1:6">
      <c r="A48" s="71" t="s">
        <v>2025</v>
      </c>
      <c r="B48" s="48"/>
      <c r="C48" s="42"/>
      <c r="D48" s="73"/>
      <c r="E48" s="77"/>
      <c r="F48" s="44"/>
    </row>
    <row r="49" customHeight="1" spans="1:6">
      <c r="A49" s="74" t="s">
        <v>2026</v>
      </c>
      <c r="B49" s="52"/>
      <c r="C49" s="47"/>
      <c r="D49" s="76"/>
      <c r="E49" s="77"/>
      <c r="F49" s="44"/>
    </row>
    <row r="50" customHeight="1" spans="1:6">
      <c r="A50" s="74" t="s">
        <v>2027</v>
      </c>
      <c r="B50" s="52"/>
      <c r="C50" s="47"/>
      <c r="D50" s="76"/>
      <c r="E50" s="77"/>
      <c r="F50" s="44"/>
    </row>
    <row r="51" customHeight="1" spans="1:6">
      <c r="A51" s="74" t="s">
        <v>2028</v>
      </c>
      <c r="B51" s="52"/>
      <c r="C51" s="47"/>
      <c r="D51" s="76"/>
      <c r="E51" s="77"/>
      <c r="F51" s="44"/>
    </row>
    <row r="52" customHeight="1" spans="1:6">
      <c r="A52" s="65" t="s">
        <v>2029</v>
      </c>
      <c r="B52" s="48">
        <v>180035</v>
      </c>
      <c r="C52" s="48">
        <v>173947</v>
      </c>
      <c r="D52" s="73">
        <v>172212</v>
      </c>
      <c r="E52" s="44">
        <f t="shared" ref="E52:E57" si="10">(D52-B52)/B52</f>
        <v>-0.0434526619823923</v>
      </c>
      <c r="F52" s="44">
        <f t="shared" ref="F52:F57" si="11">D52/C52</f>
        <v>0.990025697482567</v>
      </c>
    </row>
    <row r="53" customHeight="1" spans="1:6">
      <c r="A53" s="81" t="s">
        <v>39</v>
      </c>
      <c r="B53" s="64">
        <v>75044</v>
      </c>
      <c r="C53" s="43">
        <v>85503</v>
      </c>
      <c r="D53" s="82">
        <v>83951</v>
      </c>
      <c r="E53" s="44">
        <f t="shared" si="10"/>
        <v>0.118690368317254</v>
      </c>
      <c r="F53" s="44">
        <f t="shared" si="11"/>
        <v>0.981848590107949</v>
      </c>
    </row>
    <row r="54" customHeight="1" spans="1:6">
      <c r="A54" s="83" t="s">
        <v>2030</v>
      </c>
      <c r="B54" s="84">
        <v>43538</v>
      </c>
      <c r="C54" s="84">
        <v>47566.348374</v>
      </c>
      <c r="D54" s="78">
        <v>47730</v>
      </c>
      <c r="E54" s="77">
        <f t="shared" si="10"/>
        <v>0.0962837061876981</v>
      </c>
      <c r="F54" s="77">
        <f t="shared" si="11"/>
        <v>1.0034404916836</v>
      </c>
    </row>
    <row r="55" customHeight="1" spans="1:6">
      <c r="A55" s="83" t="s">
        <v>2031</v>
      </c>
      <c r="B55" s="84">
        <v>5320</v>
      </c>
      <c r="C55" s="84">
        <v>5460</v>
      </c>
      <c r="D55" s="78">
        <v>6724</v>
      </c>
      <c r="E55" s="77">
        <f t="shared" si="10"/>
        <v>0.26390977443609</v>
      </c>
      <c r="F55" s="77">
        <f t="shared" si="11"/>
        <v>1.23150183150183</v>
      </c>
    </row>
    <row r="56" customHeight="1" spans="1:6">
      <c r="A56" s="83" t="s">
        <v>2032</v>
      </c>
      <c r="B56" s="61">
        <v>10343</v>
      </c>
      <c r="C56" s="84">
        <v>10521.435284</v>
      </c>
      <c r="D56" s="78">
        <v>12567</v>
      </c>
      <c r="E56" s="77">
        <f t="shared" si="10"/>
        <v>0.215024654355603</v>
      </c>
      <c r="F56" s="77">
        <f t="shared" si="11"/>
        <v>1.19441878990699</v>
      </c>
    </row>
    <row r="57" customHeight="1" spans="1:6">
      <c r="A57" s="83" t="s">
        <v>2033</v>
      </c>
      <c r="B57" s="84">
        <v>2797</v>
      </c>
      <c r="C57" s="84">
        <v>3656.943806</v>
      </c>
      <c r="D57" s="78">
        <v>2337</v>
      </c>
      <c r="E57" s="77">
        <f t="shared" si="10"/>
        <v>-0.164461923489453</v>
      </c>
      <c r="F57" s="77">
        <f t="shared" si="11"/>
        <v>0.639058220190764</v>
      </c>
    </row>
    <row r="58" customHeight="1" spans="1:6">
      <c r="A58" s="83" t="s">
        <v>2034</v>
      </c>
      <c r="B58" s="84"/>
      <c r="C58" s="84"/>
      <c r="D58" s="78"/>
      <c r="E58" s="77"/>
      <c r="F58" s="44"/>
    </row>
    <row r="59" customHeight="1" spans="1:6">
      <c r="A59" s="83" t="s">
        <v>2035</v>
      </c>
      <c r="B59" s="84"/>
      <c r="C59" s="84"/>
      <c r="D59" s="78"/>
      <c r="E59" s="77"/>
      <c r="F59" s="44"/>
    </row>
    <row r="60" customHeight="1" spans="1:6">
      <c r="A60" s="83" t="s">
        <v>2036</v>
      </c>
      <c r="B60" s="84"/>
      <c r="C60" s="84"/>
      <c r="D60" s="78"/>
      <c r="E60" s="77"/>
      <c r="F60" s="44"/>
    </row>
    <row r="61" customHeight="1" spans="1:6">
      <c r="A61" s="83" t="s">
        <v>2037</v>
      </c>
      <c r="B61" s="84">
        <v>13046</v>
      </c>
      <c r="C61" s="84">
        <v>18297.9895</v>
      </c>
      <c r="D61" s="78">
        <v>14593</v>
      </c>
      <c r="E61" s="77">
        <f t="shared" ref="E61:E64" si="12">(D61-B61)/B61</f>
        <v>0.118580407787828</v>
      </c>
      <c r="F61" s="77">
        <f t="shared" ref="F61:F64" si="13">D61/C61</f>
        <v>0.797519312162683</v>
      </c>
    </row>
    <row r="62" customHeight="1" spans="1:6">
      <c r="A62" s="83" t="s">
        <v>2038</v>
      </c>
      <c r="B62" s="84"/>
      <c r="C62" s="85"/>
      <c r="D62" s="78"/>
      <c r="E62" s="77"/>
      <c r="F62" s="44"/>
    </row>
    <row r="63" customHeight="1" spans="1:6">
      <c r="A63" s="81" t="s">
        <v>2039</v>
      </c>
      <c r="B63" s="86">
        <v>62244</v>
      </c>
      <c r="C63" s="86">
        <v>82624</v>
      </c>
      <c r="D63" s="73">
        <v>83558</v>
      </c>
      <c r="E63" s="44">
        <f t="shared" si="12"/>
        <v>0.342426579268685</v>
      </c>
      <c r="F63" s="44">
        <f t="shared" si="13"/>
        <v>1.01130422153369</v>
      </c>
    </row>
    <row r="64" customHeight="1" spans="1:6">
      <c r="A64" s="65" t="s">
        <v>2040</v>
      </c>
      <c r="B64" s="48">
        <v>317323</v>
      </c>
      <c r="C64" s="48">
        <v>342074</v>
      </c>
      <c r="D64" s="73">
        <f>D52+D53+D63</f>
        <v>339721</v>
      </c>
      <c r="E64" s="44">
        <f t="shared" si="12"/>
        <v>0.0705842312092095</v>
      </c>
      <c r="F64" s="44">
        <f t="shared" si="13"/>
        <v>0.993121371399171</v>
      </c>
    </row>
  </sheetData>
  <mergeCells count="4">
    <mergeCell ref="A1:F1"/>
    <mergeCell ref="C3:F3"/>
    <mergeCell ref="A3:A4"/>
    <mergeCell ref="B3:B4"/>
  </mergeCells>
  <conditionalFormatting sqref="C22">
    <cfRule type="cellIs" dxfId="0" priority="1" stopIfTrue="1" operator="lessThan">
      <formula>0</formula>
    </cfRule>
  </conditionalFormatting>
  <conditionalFormatting sqref="A5:B5 D5:F5 A36:D36 A10:D10 A30:D30 A18:D18 A42:D42 A24:D24 A47:D47 E6:F64">
    <cfRule type="expression" dxfId="1" priority="2" stopIfTrue="1">
      <formula>"len($A:$A)=3"</formula>
    </cfRule>
  </conditionalFormatting>
  <dataValidations count="1">
    <dataValidation type="textLength" operator="lessThanOrEqual" allowBlank="1" showInputMessage="1" showErrorMessage="1" errorTitle="提示" error="此处最多只能输入 [20] 个字符。" sqref="B3 D4">
      <formula1>20</formula1>
    </dataValidation>
  </dataValidations>
  <pageMargins left="0.691666666666667" right="0.691666666666667" top="0.75" bottom="0.75" header="0" footer="0"/>
  <pageSetup paperSize="9" scale="69" orientation="portrait" blackAndWhite="1" useFirstPageNumber="1"/>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64"/>
  <sheetViews>
    <sheetView showGridLines="0" view="pageBreakPreview" zoomScale="60" zoomScaleNormal="100" workbookViewId="0">
      <selection activeCell="H19" sqref="H19"/>
    </sheetView>
  </sheetViews>
  <sheetFormatPr defaultColWidth="8.75" defaultRowHeight="14.25" customHeight="1" outlineLevelCol="7"/>
  <cols>
    <col min="1" max="1" width="39.6296296296296" style="31" customWidth="1"/>
    <col min="2" max="8" width="15.6203703703704" style="31" customWidth="1"/>
    <col min="9" max="32" width="9" style="2" customWidth="1"/>
    <col min="33" max="16384" width="8.75" style="2" customWidth="1"/>
  </cols>
  <sheetData>
    <row r="1" ht="50.25" customHeight="1" spans="1:8">
      <c r="A1" s="32" t="s">
        <v>2041</v>
      </c>
      <c r="B1" s="32"/>
      <c r="C1" s="32"/>
      <c r="D1" s="32"/>
      <c r="E1" s="32"/>
      <c r="F1" s="32"/>
      <c r="G1" s="32"/>
      <c r="H1" s="32"/>
    </row>
    <row r="2" ht="20.25" customHeight="1" spans="2:6">
      <c r="B2" s="33"/>
      <c r="C2" s="33"/>
      <c r="D2" s="33"/>
      <c r="E2" s="33"/>
      <c r="F2" s="5" t="s">
        <v>1</v>
      </c>
    </row>
    <row r="3" customHeight="1" spans="1:6">
      <c r="A3" s="34" t="s">
        <v>1978</v>
      </c>
      <c r="B3" s="35" t="s">
        <v>2042</v>
      </c>
      <c r="C3" s="36" t="s">
        <v>1980</v>
      </c>
      <c r="D3" s="36"/>
      <c r="E3" s="36"/>
      <c r="F3" s="36"/>
    </row>
    <row r="4" customHeight="1" spans="1:6">
      <c r="A4" s="34"/>
      <c r="B4" s="37"/>
      <c r="C4" s="37" t="s">
        <v>1981</v>
      </c>
      <c r="D4" s="38" t="s">
        <v>7</v>
      </c>
      <c r="E4" s="39" t="s">
        <v>1982</v>
      </c>
      <c r="F4" s="39" t="s">
        <v>1983</v>
      </c>
    </row>
    <row r="5" customHeight="1" spans="1:6">
      <c r="A5" s="40" t="s">
        <v>2043</v>
      </c>
      <c r="B5" s="41">
        <v>43538</v>
      </c>
      <c r="C5" s="42">
        <v>47566</v>
      </c>
      <c r="D5" s="43">
        <v>47730</v>
      </c>
      <c r="E5" s="44">
        <f t="shared" ref="E5:E12" si="0">(D5-B5)/B5</f>
        <v>0.0962837061876981</v>
      </c>
      <c r="F5" s="44">
        <f t="shared" ref="F5:F8" si="1">D5/C5</f>
        <v>1.00344784089476</v>
      </c>
    </row>
    <row r="6" customHeight="1" spans="1:6">
      <c r="A6" s="45" t="s">
        <v>2044</v>
      </c>
      <c r="B6" s="46">
        <v>41581</v>
      </c>
      <c r="C6" s="47">
        <v>46041</v>
      </c>
      <c r="D6" s="47">
        <v>45832</v>
      </c>
      <c r="E6" s="44">
        <f t="shared" si="0"/>
        <v>0.10223419350184</v>
      </c>
      <c r="F6" s="44">
        <f t="shared" si="1"/>
        <v>0.995460567754827</v>
      </c>
    </row>
    <row r="7" customHeight="1" spans="1:6">
      <c r="A7" s="45" t="s">
        <v>2045</v>
      </c>
      <c r="B7" s="46"/>
      <c r="C7" s="47"/>
      <c r="D7" s="47"/>
      <c r="E7" s="44"/>
      <c r="F7" s="44"/>
    </row>
    <row r="8" customHeight="1" spans="1:6">
      <c r="A8" s="45" t="s">
        <v>2046</v>
      </c>
      <c r="B8" s="46">
        <v>1326</v>
      </c>
      <c r="C8" s="47">
        <v>1175</v>
      </c>
      <c r="D8" s="47">
        <v>1400</v>
      </c>
      <c r="E8" s="44">
        <f t="shared" si="0"/>
        <v>0.0558069381598793</v>
      </c>
      <c r="F8" s="44">
        <f t="shared" si="1"/>
        <v>1.19148936170213</v>
      </c>
    </row>
    <row r="9" customHeight="1" spans="1:6">
      <c r="A9" s="45" t="s">
        <v>2047</v>
      </c>
      <c r="B9" s="46">
        <v>631</v>
      </c>
      <c r="C9" s="47"/>
      <c r="D9" s="47">
        <v>49</v>
      </c>
      <c r="E9" s="44">
        <f t="shared" si="0"/>
        <v>-0.922345483359746</v>
      </c>
      <c r="F9" s="44"/>
    </row>
    <row r="10" customHeight="1" spans="1:6">
      <c r="A10" s="40" t="s">
        <v>2048</v>
      </c>
      <c r="B10" s="48">
        <v>7311</v>
      </c>
      <c r="C10" s="42">
        <v>5147</v>
      </c>
      <c r="D10" s="48">
        <v>6791</v>
      </c>
      <c r="E10" s="44">
        <f t="shared" si="0"/>
        <v>-0.0711257009984954</v>
      </c>
      <c r="F10" s="44">
        <f t="shared" ref="F10:F13" si="2">D10/C10</f>
        <v>1.31940936467845</v>
      </c>
    </row>
    <row r="11" customHeight="1" spans="1:6">
      <c r="A11" s="45" t="s">
        <v>2049</v>
      </c>
      <c r="B11" s="46">
        <v>1647</v>
      </c>
      <c r="C11" s="47">
        <v>1959</v>
      </c>
      <c r="D11" s="49">
        <v>1926</v>
      </c>
      <c r="E11" s="44">
        <f t="shared" si="0"/>
        <v>0.169398907103825</v>
      </c>
      <c r="F11" s="44">
        <f t="shared" si="2"/>
        <v>0.983154670750383</v>
      </c>
    </row>
    <row r="12" customHeight="1" spans="1:6">
      <c r="A12" s="45" t="s">
        <v>2050</v>
      </c>
      <c r="B12" s="46">
        <v>393</v>
      </c>
      <c r="C12" s="47">
        <v>515</v>
      </c>
      <c r="D12" s="49">
        <v>611</v>
      </c>
      <c r="E12" s="44">
        <f t="shared" si="0"/>
        <v>0.55470737913486</v>
      </c>
      <c r="F12" s="44">
        <f t="shared" si="2"/>
        <v>1.18640776699029</v>
      </c>
    </row>
    <row r="13" customHeight="1" spans="1:6">
      <c r="A13" s="45" t="s">
        <v>2046</v>
      </c>
      <c r="B13" s="46"/>
      <c r="C13" s="47">
        <v>7</v>
      </c>
      <c r="D13" s="49">
        <v>4</v>
      </c>
      <c r="E13" s="44"/>
      <c r="F13" s="44">
        <f t="shared" si="2"/>
        <v>0.571428571428571</v>
      </c>
    </row>
    <row r="14" customHeight="1" spans="1:6">
      <c r="A14" s="45" t="s">
        <v>2051</v>
      </c>
      <c r="B14" s="46"/>
      <c r="C14" s="47"/>
      <c r="D14" s="49"/>
      <c r="E14" s="44"/>
      <c r="F14" s="44"/>
    </row>
    <row r="15" customHeight="1" spans="1:6">
      <c r="A15" s="45" t="s">
        <v>2052</v>
      </c>
      <c r="B15" s="46">
        <v>23</v>
      </c>
      <c r="C15" s="47"/>
      <c r="D15" s="49">
        <v>353</v>
      </c>
      <c r="E15" s="44">
        <f t="shared" ref="E15:E20" si="3">(D15-B15)/B15</f>
        <v>14.3478260869565</v>
      </c>
      <c r="F15" s="44"/>
    </row>
    <row r="16" customHeight="1" spans="1:6">
      <c r="A16" s="45" t="s">
        <v>2053</v>
      </c>
      <c r="B16" s="46">
        <v>5248</v>
      </c>
      <c r="C16" s="47">
        <v>168</v>
      </c>
      <c r="D16" s="49">
        <v>915</v>
      </c>
      <c r="E16" s="44">
        <f t="shared" si="3"/>
        <v>-0.825647865853659</v>
      </c>
      <c r="F16" s="44">
        <f t="shared" ref="F16:F18" si="4">D16/C16</f>
        <v>5.44642857142857</v>
      </c>
    </row>
    <row r="17" customHeight="1" spans="1:6">
      <c r="A17" s="40" t="s">
        <v>2054</v>
      </c>
      <c r="B17" s="48">
        <v>37261</v>
      </c>
      <c r="C17" s="42">
        <v>40387</v>
      </c>
      <c r="D17" s="48">
        <v>41030</v>
      </c>
      <c r="E17" s="44">
        <f t="shared" si="3"/>
        <v>0.101151337859961</v>
      </c>
      <c r="F17" s="44">
        <f t="shared" si="4"/>
        <v>1.01592096466685</v>
      </c>
    </row>
    <row r="18" customHeight="1" spans="1:6">
      <c r="A18" s="45" t="s">
        <v>2055</v>
      </c>
      <c r="B18" s="46">
        <v>11077</v>
      </c>
      <c r="C18" s="50">
        <v>40277</v>
      </c>
      <c r="D18" s="50">
        <v>40963</v>
      </c>
      <c r="E18" s="44">
        <f t="shared" si="3"/>
        <v>2.69802293039632</v>
      </c>
      <c r="F18" s="44">
        <f t="shared" si="4"/>
        <v>1.01703205303275</v>
      </c>
    </row>
    <row r="19" customHeight="1" spans="1:6">
      <c r="A19" s="45" t="s">
        <v>2056</v>
      </c>
      <c r="B19" s="46">
        <v>26098</v>
      </c>
      <c r="C19" s="50"/>
      <c r="D19" s="50"/>
      <c r="E19" s="44">
        <f t="shared" si="3"/>
        <v>-1</v>
      </c>
      <c r="F19" s="44"/>
    </row>
    <row r="20" customHeight="1" spans="1:6">
      <c r="A20" s="45" t="s">
        <v>2057</v>
      </c>
      <c r="B20" s="46">
        <v>86</v>
      </c>
      <c r="C20" s="50"/>
      <c r="D20" s="50">
        <v>43</v>
      </c>
      <c r="E20" s="44">
        <f t="shared" si="3"/>
        <v>-0.5</v>
      </c>
      <c r="F20" s="44"/>
    </row>
    <row r="21" customHeight="1" spans="1:6">
      <c r="A21" s="45"/>
      <c r="B21" s="46"/>
      <c r="C21" s="50"/>
      <c r="D21" s="49"/>
      <c r="E21" s="44"/>
      <c r="F21" s="44"/>
    </row>
    <row r="22" customHeight="1" spans="1:6">
      <c r="A22" s="40" t="s">
        <v>2058</v>
      </c>
      <c r="B22" s="48">
        <v>2797</v>
      </c>
      <c r="C22" s="42">
        <v>3657</v>
      </c>
      <c r="D22" s="48">
        <v>2337</v>
      </c>
      <c r="E22" s="44">
        <f t="shared" ref="E22:E24" si="5">(D22-B22)/B22</f>
        <v>-0.164461923489453</v>
      </c>
      <c r="F22" s="44">
        <f>D22/C22</f>
        <v>0.639048400328138</v>
      </c>
    </row>
    <row r="23" customHeight="1" spans="1:6">
      <c r="A23" s="45" t="s">
        <v>2059</v>
      </c>
      <c r="B23" s="46">
        <v>2796</v>
      </c>
      <c r="C23" s="47">
        <v>3657</v>
      </c>
      <c r="D23" s="47">
        <v>2312</v>
      </c>
      <c r="E23" s="44">
        <f t="shared" si="5"/>
        <v>-0.17310443490701</v>
      </c>
      <c r="F23" s="44">
        <f>D23/C23</f>
        <v>0.632212195788898</v>
      </c>
    </row>
    <row r="24" customHeight="1" spans="1:6">
      <c r="A24" s="45" t="s">
        <v>2060</v>
      </c>
      <c r="B24" s="46">
        <v>1</v>
      </c>
      <c r="C24" s="47"/>
      <c r="D24" s="47"/>
      <c r="E24" s="44">
        <f t="shared" si="5"/>
        <v>-1</v>
      </c>
      <c r="F24" s="44"/>
    </row>
    <row r="25" customHeight="1" spans="1:6">
      <c r="A25" s="45" t="s">
        <v>2061</v>
      </c>
      <c r="B25" s="46"/>
      <c r="C25" s="47"/>
      <c r="D25" s="47"/>
      <c r="E25" s="44"/>
      <c r="F25" s="44"/>
    </row>
    <row r="26" customHeight="1" spans="1:6">
      <c r="A26" s="45" t="s">
        <v>2062</v>
      </c>
      <c r="B26" s="46"/>
      <c r="C26" s="47"/>
      <c r="D26" s="49">
        <v>26</v>
      </c>
      <c r="E26" s="44"/>
      <c r="F26" s="44"/>
    </row>
    <row r="27" customHeight="1" spans="1:6">
      <c r="A27" s="40" t="s">
        <v>2063</v>
      </c>
      <c r="B27" s="48"/>
      <c r="C27" s="42"/>
      <c r="D27" s="48"/>
      <c r="E27" s="44"/>
      <c r="F27" s="44"/>
    </row>
    <row r="28" customHeight="1" spans="1:6">
      <c r="A28" s="45" t="s">
        <v>2064</v>
      </c>
      <c r="B28" s="46"/>
      <c r="C28" s="47"/>
      <c r="D28" s="51"/>
      <c r="E28" s="44"/>
      <c r="F28" s="44"/>
    </row>
    <row r="29" customHeight="1" spans="1:6">
      <c r="A29" s="45" t="s">
        <v>2065</v>
      </c>
      <c r="B29" s="52"/>
      <c r="C29" s="47"/>
      <c r="D29" s="52"/>
      <c r="E29" s="44"/>
      <c r="F29" s="44"/>
    </row>
    <row r="30" customHeight="1" spans="1:6">
      <c r="A30" s="45" t="s">
        <v>2066</v>
      </c>
      <c r="B30" s="46"/>
      <c r="C30" s="47"/>
      <c r="D30" s="51"/>
      <c r="E30" s="44"/>
      <c r="F30" s="44"/>
    </row>
    <row r="31" customHeight="1" spans="1:6">
      <c r="A31" s="45"/>
      <c r="B31" s="46"/>
      <c r="C31" s="47"/>
      <c r="D31" s="51"/>
      <c r="E31" s="44"/>
      <c r="F31" s="44"/>
    </row>
    <row r="32" customHeight="1" spans="1:6">
      <c r="A32" s="40" t="s">
        <v>2067</v>
      </c>
      <c r="B32" s="48">
        <v>12563</v>
      </c>
      <c r="C32" s="42">
        <v>13678</v>
      </c>
      <c r="D32" s="48">
        <v>12446</v>
      </c>
      <c r="E32" s="44">
        <f t="shared" ref="E32:E36" si="6">(D32-B32)/B32</f>
        <v>-0.00931306216667993</v>
      </c>
      <c r="F32" s="44">
        <f t="shared" ref="F32:F35" si="7">D32/C32</f>
        <v>0.90992835209826</v>
      </c>
    </row>
    <row r="33" customHeight="1" spans="1:6">
      <c r="A33" s="45" t="s">
        <v>2068</v>
      </c>
      <c r="B33" s="46">
        <v>7661</v>
      </c>
      <c r="C33" s="47">
        <v>8059</v>
      </c>
      <c r="D33" s="47">
        <v>7978</v>
      </c>
      <c r="E33" s="44">
        <f t="shared" si="6"/>
        <v>0.0413784101292259</v>
      </c>
      <c r="F33" s="44">
        <f t="shared" si="7"/>
        <v>0.989949125201638</v>
      </c>
    </row>
    <row r="34" customHeight="1" spans="1:6">
      <c r="A34" s="45" t="s">
        <v>2069</v>
      </c>
      <c r="B34" s="46">
        <v>4602</v>
      </c>
      <c r="C34" s="47">
        <v>5319</v>
      </c>
      <c r="D34" s="47">
        <v>4207</v>
      </c>
      <c r="E34" s="44">
        <f t="shared" si="6"/>
        <v>-0.085832246849196</v>
      </c>
      <c r="F34" s="44">
        <f t="shared" si="7"/>
        <v>0.790938146268096</v>
      </c>
    </row>
    <row r="35" customHeight="1" spans="1:6">
      <c r="A35" s="45" t="s">
        <v>2070</v>
      </c>
      <c r="B35" s="46">
        <v>279</v>
      </c>
      <c r="C35" s="47">
        <v>295</v>
      </c>
      <c r="D35" s="47">
        <v>247</v>
      </c>
      <c r="E35" s="44">
        <f t="shared" si="6"/>
        <v>-0.114695340501792</v>
      </c>
      <c r="F35" s="44">
        <f t="shared" si="7"/>
        <v>0.83728813559322</v>
      </c>
    </row>
    <row r="36" customHeight="1" spans="1:6">
      <c r="A36" s="45" t="s">
        <v>2071</v>
      </c>
      <c r="B36" s="46">
        <v>21</v>
      </c>
      <c r="C36" s="47"/>
      <c r="D36" s="47">
        <v>2</v>
      </c>
      <c r="E36" s="44">
        <f t="shared" si="6"/>
        <v>-0.904761904761905</v>
      </c>
      <c r="F36" s="44"/>
    </row>
    <row r="37" customHeight="1" spans="1:6">
      <c r="A37" s="45"/>
      <c r="B37" s="46"/>
      <c r="C37" s="47"/>
      <c r="D37" s="53"/>
      <c r="E37" s="44"/>
      <c r="F37" s="44"/>
    </row>
    <row r="38" customHeight="1" spans="1:6">
      <c r="A38" s="40" t="s">
        <v>2072</v>
      </c>
      <c r="B38" s="48">
        <v>25877</v>
      </c>
      <c r="C38" s="42">
        <v>28608</v>
      </c>
      <c r="D38" s="48">
        <v>26934</v>
      </c>
      <c r="E38" s="44">
        <f t="shared" ref="E38:E40" si="8">(D38-B38)/B38</f>
        <v>0.0408470842833404</v>
      </c>
      <c r="F38" s="44">
        <f t="shared" ref="F38:F44" si="9">D38/C38</f>
        <v>0.941484899328859</v>
      </c>
    </row>
    <row r="39" customHeight="1" spans="1:6">
      <c r="A39" s="45" t="s">
        <v>2073</v>
      </c>
      <c r="B39" s="52">
        <v>25874</v>
      </c>
      <c r="C39" s="47">
        <v>28508</v>
      </c>
      <c r="D39" s="52">
        <v>26910</v>
      </c>
      <c r="E39" s="44">
        <f t="shared" si="8"/>
        <v>0.0400401947901368</v>
      </c>
      <c r="F39" s="44">
        <f t="shared" si="9"/>
        <v>0.943945559141294</v>
      </c>
    </row>
    <row r="40" customHeight="1" spans="1:6">
      <c r="A40" s="45" t="s">
        <v>2074</v>
      </c>
      <c r="B40" s="52">
        <v>3</v>
      </c>
      <c r="C40" s="47"/>
      <c r="D40" s="52">
        <v>14</v>
      </c>
      <c r="E40" s="44">
        <f t="shared" si="8"/>
        <v>3.66666666666667</v>
      </c>
      <c r="F40" s="44"/>
    </row>
    <row r="41" customHeight="1" spans="1:6">
      <c r="A41" s="45"/>
      <c r="B41" s="46"/>
      <c r="C41" s="47"/>
      <c r="D41" s="53"/>
      <c r="E41" s="44"/>
      <c r="F41" s="44"/>
    </row>
    <row r="42" customHeight="1" spans="1:6">
      <c r="A42" s="45"/>
      <c r="B42" s="46"/>
      <c r="C42" s="47"/>
      <c r="D42" s="53"/>
      <c r="E42" s="44"/>
      <c r="F42" s="44"/>
    </row>
    <row r="43" customHeight="1" spans="1:6">
      <c r="A43" s="40" t="s">
        <v>2075</v>
      </c>
      <c r="B43" s="48">
        <v>13013</v>
      </c>
      <c r="C43" s="42">
        <v>18298</v>
      </c>
      <c r="D43" s="48">
        <v>14550</v>
      </c>
      <c r="E43" s="44">
        <f>(D43-B43)/B43</f>
        <v>0.118112656574195</v>
      </c>
      <c r="F43" s="44">
        <f t="shared" si="9"/>
        <v>0.795168870914854</v>
      </c>
    </row>
    <row r="44" customHeight="1" spans="1:6">
      <c r="A44" s="45" t="s">
        <v>2076</v>
      </c>
      <c r="B44" s="46">
        <v>13013</v>
      </c>
      <c r="C44" s="50">
        <v>14592</v>
      </c>
      <c r="D44" s="50">
        <v>14550</v>
      </c>
      <c r="E44" s="44">
        <f>(D44-B44)/B44</f>
        <v>0.118112656574195</v>
      </c>
      <c r="F44" s="44">
        <f t="shared" si="9"/>
        <v>0.997121710526316</v>
      </c>
    </row>
    <row r="45" customHeight="1" spans="1:6">
      <c r="A45" s="45" t="s">
        <v>2077</v>
      </c>
      <c r="B45" s="46"/>
      <c r="C45" s="50"/>
      <c r="D45" s="50"/>
      <c r="E45" s="44"/>
      <c r="F45" s="44"/>
    </row>
    <row r="46" customHeight="1" spans="1:6">
      <c r="A46" s="45" t="s">
        <v>2078</v>
      </c>
      <c r="B46" s="46"/>
      <c r="C46" s="50"/>
      <c r="D46" s="50"/>
      <c r="E46" s="44"/>
      <c r="F46" s="44"/>
    </row>
    <row r="47" customHeight="1" spans="1:6">
      <c r="A47" s="45"/>
      <c r="B47" s="46"/>
      <c r="C47" s="50"/>
      <c r="D47" s="50"/>
      <c r="E47" s="44"/>
      <c r="F47" s="44"/>
    </row>
    <row r="48" customHeight="1" spans="1:6">
      <c r="A48" s="40" t="s">
        <v>2079</v>
      </c>
      <c r="B48" s="54"/>
      <c r="C48" s="42"/>
      <c r="D48" s="55"/>
      <c r="E48" s="44"/>
      <c r="F48" s="44"/>
    </row>
    <row r="49" customHeight="1" spans="1:6">
      <c r="A49" s="45"/>
      <c r="B49" s="46"/>
      <c r="C49" s="47"/>
      <c r="D49" s="49"/>
      <c r="E49" s="44"/>
      <c r="F49" s="44"/>
    </row>
    <row r="50" customHeight="1" spans="1:6">
      <c r="A50" s="45"/>
      <c r="B50" s="46"/>
      <c r="C50" s="47"/>
      <c r="D50" s="49"/>
      <c r="E50" s="44"/>
      <c r="F50" s="44"/>
    </row>
    <row r="51" customHeight="1" spans="1:6">
      <c r="A51" s="45"/>
      <c r="B51" s="46"/>
      <c r="C51" s="52"/>
      <c r="D51" s="49"/>
      <c r="E51" s="44"/>
      <c r="F51" s="44"/>
    </row>
    <row r="52" customHeight="1" spans="1:6">
      <c r="A52" s="56" t="s">
        <v>2080</v>
      </c>
      <c r="B52" s="48">
        <v>142360</v>
      </c>
      <c r="C52" s="48">
        <v>157340</v>
      </c>
      <c r="D52" s="48">
        <v>151818</v>
      </c>
      <c r="E52" s="44">
        <f t="shared" ref="E52:E54" si="10">(D52-B52)/B52</f>
        <v>0.0664372014610846</v>
      </c>
      <c r="F52" s="44">
        <f t="shared" ref="F52:F54" si="11">D52/C52</f>
        <v>0.964904029490276</v>
      </c>
    </row>
    <row r="53" customHeight="1" spans="1:6">
      <c r="A53" s="57" t="s">
        <v>2081</v>
      </c>
      <c r="B53" s="58">
        <v>91405</v>
      </c>
      <c r="C53" s="58">
        <v>97728</v>
      </c>
      <c r="D53" s="58">
        <v>108402</v>
      </c>
      <c r="E53" s="44">
        <f t="shared" si="10"/>
        <v>0.185952628412012</v>
      </c>
      <c r="F53" s="44">
        <f t="shared" si="11"/>
        <v>1.10922151277014</v>
      </c>
    </row>
    <row r="54" customHeight="1" spans="1:6">
      <c r="A54" s="59" t="s">
        <v>2082</v>
      </c>
      <c r="B54" s="60">
        <v>68277</v>
      </c>
      <c r="C54" s="60">
        <v>69858</v>
      </c>
      <c r="D54" s="61">
        <v>78524</v>
      </c>
      <c r="E54" s="44">
        <f t="shared" si="10"/>
        <v>0.150079821901958</v>
      </c>
      <c r="F54" s="44">
        <f t="shared" si="11"/>
        <v>1.12405164762805</v>
      </c>
    </row>
    <row r="55" customHeight="1" spans="1:6">
      <c r="A55" s="59" t="s">
        <v>2083</v>
      </c>
      <c r="B55" s="60"/>
      <c r="C55" s="60"/>
      <c r="D55" s="61"/>
      <c r="E55" s="44"/>
      <c r="F55" s="44"/>
    </row>
    <row r="56" customHeight="1" spans="1:6">
      <c r="A56" s="59" t="s">
        <v>2084</v>
      </c>
      <c r="B56" s="60"/>
      <c r="C56" s="60"/>
      <c r="D56" s="61"/>
      <c r="E56" s="44"/>
      <c r="F56" s="44"/>
    </row>
    <row r="57" customHeight="1" spans="1:6">
      <c r="A57" s="59" t="s">
        <v>2085</v>
      </c>
      <c r="B57" s="60">
        <v>6572</v>
      </c>
      <c r="C57" s="60">
        <v>6242</v>
      </c>
      <c r="D57" s="61">
        <v>8501</v>
      </c>
      <c r="E57" s="44">
        <f t="shared" ref="E57:E60" si="12">(D57-B57)/B57</f>
        <v>0.293517954960438</v>
      </c>
      <c r="F57" s="44">
        <f t="shared" ref="F57:F60" si="13">D57/C57</f>
        <v>1.36190323614226</v>
      </c>
    </row>
    <row r="58" customHeight="1" spans="1:6">
      <c r="A58" s="59" t="s">
        <v>2086</v>
      </c>
      <c r="B58" s="60">
        <v>10916</v>
      </c>
      <c r="C58" s="60">
        <v>12617</v>
      </c>
      <c r="D58" s="61">
        <v>12941</v>
      </c>
      <c r="E58" s="44">
        <f t="shared" si="12"/>
        <v>0.185507511909124</v>
      </c>
      <c r="F58" s="44">
        <f t="shared" si="13"/>
        <v>1.02567963858286</v>
      </c>
    </row>
    <row r="59" customHeight="1" spans="1:6">
      <c r="A59" s="59" t="s">
        <v>2087</v>
      </c>
      <c r="B59" s="60"/>
      <c r="C59" s="60">
        <v>2983</v>
      </c>
      <c r="D59" s="61">
        <v>2383</v>
      </c>
      <c r="E59" s="44"/>
      <c r="F59" s="44">
        <f t="shared" si="13"/>
        <v>0.798860207844452</v>
      </c>
    </row>
    <row r="60" customHeight="1" spans="1:6">
      <c r="A60" s="59" t="s">
        <v>2088</v>
      </c>
      <c r="B60" s="60">
        <v>5640</v>
      </c>
      <c r="C60" s="60">
        <v>6028</v>
      </c>
      <c r="D60" s="61">
        <v>6053</v>
      </c>
      <c r="E60" s="44">
        <f t="shared" si="12"/>
        <v>0.0732269503546099</v>
      </c>
      <c r="F60" s="44">
        <f t="shared" si="13"/>
        <v>1.00414731254147</v>
      </c>
    </row>
    <row r="61" customHeight="1" spans="1:6">
      <c r="A61" s="59" t="s">
        <v>2089</v>
      </c>
      <c r="B61" s="62"/>
      <c r="C61" s="60"/>
      <c r="D61" s="61"/>
      <c r="E61" s="44"/>
      <c r="F61" s="44"/>
    </row>
    <row r="62" customHeight="1" spans="1:6">
      <c r="A62" s="59" t="s">
        <v>2090</v>
      </c>
      <c r="B62" s="62"/>
      <c r="C62" s="60"/>
      <c r="D62" s="61"/>
      <c r="E62" s="44"/>
      <c r="F62" s="44"/>
    </row>
    <row r="63" customHeight="1" spans="1:6">
      <c r="A63" s="63" t="s">
        <v>2091</v>
      </c>
      <c r="B63" s="64">
        <v>83558</v>
      </c>
      <c r="C63" s="43">
        <v>87003</v>
      </c>
      <c r="D63" s="64">
        <v>79501</v>
      </c>
      <c r="E63" s="44">
        <f>(D63-B63)/B63</f>
        <v>-0.048553100840135</v>
      </c>
      <c r="F63" s="44">
        <f>D63/C63</f>
        <v>0.913773088284312</v>
      </c>
    </row>
    <row r="64" customHeight="1" spans="1:6">
      <c r="A64" s="65" t="s">
        <v>2092</v>
      </c>
      <c r="B64" s="48">
        <v>317323</v>
      </c>
      <c r="C64" s="48">
        <f>C52+C53+C63</f>
        <v>342071</v>
      </c>
      <c r="D64" s="48">
        <f>D52+D53+D63</f>
        <v>339721</v>
      </c>
      <c r="E64" s="44">
        <f>(D64-B64)/B64</f>
        <v>0.0705842312092095</v>
      </c>
      <c r="F64" s="44">
        <f>D64/C64</f>
        <v>0.993130081181977</v>
      </c>
    </row>
  </sheetData>
  <mergeCells count="4">
    <mergeCell ref="A1:F1"/>
    <mergeCell ref="C3:F3"/>
    <mergeCell ref="A3:A4"/>
    <mergeCell ref="B3:B4"/>
  </mergeCells>
  <conditionalFormatting sqref="A53:D53">
    <cfRule type="expression" dxfId="2" priority="5" stopIfTrue="1">
      <formula>"len($A:$A)=3"</formula>
    </cfRule>
  </conditionalFormatting>
  <conditionalFormatting sqref="D23:D25">
    <cfRule type="expression" dxfId="1" priority="3" stopIfTrue="1">
      <formula>"len($A:$A)=3"</formula>
    </cfRule>
  </conditionalFormatting>
  <conditionalFormatting sqref="D44:D47">
    <cfRule type="expression" dxfId="1" priority="4" stopIfTrue="1">
      <formula>"len($A:$A)=3"</formula>
    </cfRule>
  </conditionalFormatting>
  <conditionalFormatting sqref="E5:E64">
    <cfRule type="expression" dxfId="1" priority="2" stopIfTrue="1">
      <formula>"len($A:$A)=3"</formula>
    </cfRule>
  </conditionalFormatting>
  <conditionalFormatting sqref="F5:F64">
    <cfRule type="expression" dxfId="1" priority="1" stopIfTrue="1">
      <formula>"len($A:$A)=3"</formula>
    </cfRule>
  </conditionalFormatting>
  <conditionalFormatting sqref="A5:B5 A36:B36 A10:B10 A30:B30 A18:B18 A42:B42 A24:B24 A47:B47">
    <cfRule type="expression" dxfId="1" priority="7" stopIfTrue="1">
      <formula>"len($A:$A)=3"</formula>
    </cfRule>
  </conditionalFormatting>
  <conditionalFormatting sqref="A9:C9 A10:D10 A15:D17 A47:C48 A22:D22 A23:C24 A43:D43 A44:C44 A28:D29 A35:C36 A37:D37">
    <cfRule type="expression" dxfId="1" priority="6" stopIfTrue="1">
      <formula>"len($A:$A)=3"</formula>
    </cfRule>
  </conditionalFormatting>
  <dataValidations count="1">
    <dataValidation type="textLength" operator="lessThanOrEqual" allowBlank="1" showInputMessage="1" showErrorMessage="1" errorTitle="提示" error="此处最多只能输入 [20] 个字符。" sqref="B3 D4">
      <formula1>20</formula1>
    </dataValidation>
  </dataValidations>
  <pageMargins left="0.691666666666667" right="0.691666666666667" top="0.75" bottom="0.75" header="0" footer="0"/>
  <pageSetup paperSize="9" scale="69" orientation="portrait" blackAndWhite="1" useFirstPageNumber="1"/>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H64"/>
  <sheetViews>
    <sheetView showGridLines="0" view="pageBreakPreview" zoomScale="60" zoomScaleNormal="100" workbookViewId="0">
      <selection activeCell="I20" sqref="I20"/>
    </sheetView>
  </sheetViews>
  <sheetFormatPr defaultColWidth="8.75" defaultRowHeight="14.25" customHeight="1" outlineLevelCol="7"/>
  <cols>
    <col min="1" max="1" width="39.6296296296296" style="31" customWidth="1"/>
    <col min="2" max="8" width="15.6203703703704" style="31" customWidth="1"/>
    <col min="9" max="32" width="9" style="2" customWidth="1"/>
    <col min="33" max="16384" width="8.75" style="2" customWidth="1"/>
  </cols>
  <sheetData>
    <row r="1" ht="50.25" customHeight="1" spans="1:8">
      <c r="A1" s="32" t="s">
        <v>2093</v>
      </c>
      <c r="B1" s="32"/>
      <c r="C1" s="32"/>
      <c r="D1" s="32"/>
      <c r="E1" s="32"/>
      <c r="F1" s="32"/>
      <c r="G1" s="32"/>
      <c r="H1" s="32"/>
    </row>
    <row r="2" ht="20.25" customHeight="1" spans="2:6">
      <c r="B2" s="33"/>
      <c r="C2" s="33"/>
      <c r="D2" s="33"/>
      <c r="E2" s="33"/>
      <c r="F2" s="5" t="s">
        <v>1</v>
      </c>
    </row>
    <row r="3" customHeight="1" spans="1:6">
      <c r="A3" s="34" t="s">
        <v>1978</v>
      </c>
      <c r="B3" s="35" t="s">
        <v>1979</v>
      </c>
      <c r="C3" s="66" t="s">
        <v>1980</v>
      </c>
      <c r="D3" s="67"/>
      <c r="E3" s="68"/>
      <c r="F3" s="69"/>
    </row>
    <row r="4" customHeight="1" spans="1:6">
      <c r="A4" s="34"/>
      <c r="B4" s="37"/>
      <c r="C4" s="37" t="s">
        <v>1981</v>
      </c>
      <c r="D4" s="70" t="s">
        <v>7</v>
      </c>
      <c r="E4" s="39" t="s">
        <v>1982</v>
      </c>
      <c r="F4" s="39" t="s">
        <v>1983</v>
      </c>
    </row>
    <row r="5" customHeight="1" spans="1:6">
      <c r="A5" s="71" t="s">
        <v>1984</v>
      </c>
      <c r="B5" s="48">
        <v>68276</v>
      </c>
      <c r="C5" s="72">
        <v>67858</v>
      </c>
      <c r="D5" s="73">
        <v>76524</v>
      </c>
      <c r="E5" s="44">
        <f t="shared" ref="E5:E11" si="0">(D5-B5)/B5</f>
        <v>0.120803796355967</v>
      </c>
      <c r="F5" s="44">
        <f t="shared" ref="F5:F8" si="1">D5/C5</f>
        <v>1.12770786053229</v>
      </c>
    </row>
    <row r="6" customHeight="1" spans="1:6">
      <c r="A6" s="74" t="s">
        <v>1985</v>
      </c>
      <c r="B6" s="52">
        <v>66752</v>
      </c>
      <c r="C6" s="75">
        <v>66557</v>
      </c>
      <c r="D6" s="76">
        <v>74765.674036</v>
      </c>
      <c r="E6" s="77">
        <f t="shared" si="0"/>
        <v>0.120051444690796</v>
      </c>
      <c r="F6" s="77">
        <f t="shared" si="1"/>
        <v>1.123332993314</v>
      </c>
    </row>
    <row r="7" customHeight="1" spans="1:6">
      <c r="A7" s="74" t="s">
        <v>1986</v>
      </c>
      <c r="B7" s="52"/>
      <c r="C7" s="47"/>
      <c r="D7" s="76"/>
      <c r="E7" s="77"/>
      <c r="F7" s="77"/>
    </row>
    <row r="8" customHeight="1" spans="1:6">
      <c r="A8" s="74" t="s">
        <v>1987</v>
      </c>
      <c r="B8" s="52">
        <v>175</v>
      </c>
      <c r="C8" s="47">
        <v>500</v>
      </c>
      <c r="D8" s="76">
        <v>544</v>
      </c>
      <c r="E8" s="77">
        <f t="shared" si="0"/>
        <v>2.10857142857143</v>
      </c>
      <c r="F8" s="77">
        <f t="shared" si="1"/>
        <v>1.088</v>
      </c>
    </row>
    <row r="9" customHeight="1" spans="1:6">
      <c r="A9" s="74" t="s">
        <v>1988</v>
      </c>
      <c r="B9" s="52">
        <v>1349</v>
      </c>
      <c r="C9" s="47"/>
      <c r="D9" s="76"/>
      <c r="E9" s="77">
        <f t="shared" si="0"/>
        <v>-1</v>
      </c>
      <c r="F9" s="44"/>
    </row>
    <row r="10" customHeight="1" spans="1:6">
      <c r="A10" s="71" t="s">
        <v>1989</v>
      </c>
      <c r="B10" s="48">
        <v>5654</v>
      </c>
      <c r="C10" s="42">
        <v>6028</v>
      </c>
      <c r="D10" s="73">
        <v>6060</v>
      </c>
      <c r="E10" s="44">
        <f t="shared" si="0"/>
        <v>0.0718075698620446</v>
      </c>
      <c r="F10" s="44">
        <f t="shared" ref="F10:F13" si="2">D10/C10</f>
        <v>1.00530856005309</v>
      </c>
    </row>
    <row r="11" customHeight="1" spans="1:6">
      <c r="A11" s="74" t="s">
        <v>1990</v>
      </c>
      <c r="B11" s="52">
        <v>5558</v>
      </c>
      <c r="C11" s="47">
        <v>5975</v>
      </c>
      <c r="D11" s="76">
        <v>5982.233989</v>
      </c>
      <c r="E11" s="77">
        <f t="shared" si="0"/>
        <v>0.0763285334652753</v>
      </c>
      <c r="F11" s="77">
        <f t="shared" si="2"/>
        <v>1.00121070945607</v>
      </c>
    </row>
    <row r="12" customHeight="1" spans="1:6">
      <c r="A12" s="74" t="s">
        <v>1991</v>
      </c>
      <c r="B12" s="52"/>
      <c r="C12" s="47"/>
      <c r="D12" s="76"/>
      <c r="E12" s="77"/>
      <c r="F12" s="77"/>
    </row>
    <row r="13" customHeight="1" spans="1:6">
      <c r="A13" s="74" t="s">
        <v>1992</v>
      </c>
      <c r="B13" s="52">
        <v>82</v>
      </c>
      <c r="C13" s="47">
        <v>53</v>
      </c>
      <c r="D13" s="76">
        <v>71</v>
      </c>
      <c r="E13" s="77">
        <f t="shared" ref="E13:E21" si="3">(D13-B13)/B13</f>
        <v>-0.134146341463415</v>
      </c>
      <c r="F13" s="77">
        <f t="shared" si="2"/>
        <v>1.33962264150943</v>
      </c>
    </row>
    <row r="14" customHeight="1" spans="1:6">
      <c r="A14" s="74" t="s">
        <v>1993</v>
      </c>
      <c r="B14" s="52">
        <v>14</v>
      </c>
      <c r="C14" s="47"/>
      <c r="D14" s="76"/>
      <c r="E14" s="77">
        <f t="shared" si="3"/>
        <v>-1</v>
      </c>
      <c r="F14" s="44"/>
    </row>
    <row r="15" customHeight="1" spans="1:6">
      <c r="A15" s="74"/>
      <c r="B15" s="52"/>
      <c r="C15" s="47"/>
      <c r="D15" s="76"/>
      <c r="E15" s="77"/>
      <c r="F15" s="44"/>
    </row>
    <row r="16" customHeight="1" spans="1:6">
      <c r="A16" s="74"/>
      <c r="B16" s="52"/>
      <c r="C16" s="47"/>
      <c r="D16" s="76"/>
      <c r="E16" s="77"/>
      <c r="F16" s="44"/>
    </row>
    <row r="17" customHeight="1" spans="1:6">
      <c r="A17" s="71" t="s">
        <v>1994</v>
      </c>
      <c r="B17" s="48">
        <v>33342</v>
      </c>
      <c r="C17" s="42">
        <v>36108</v>
      </c>
      <c r="D17" s="73">
        <v>38051</v>
      </c>
      <c r="E17" s="44">
        <f t="shared" si="3"/>
        <v>0.14123327934737</v>
      </c>
      <c r="F17" s="44">
        <f t="shared" ref="F17:F20" si="4">D17/C17</f>
        <v>1.05381078985266</v>
      </c>
    </row>
    <row r="18" customHeight="1" spans="1:6">
      <c r="A18" s="74" t="s">
        <v>1995</v>
      </c>
      <c r="B18" s="52">
        <v>33041</v>
      </c>
      <c r="C18" s="50">
        <v>35828</v>
      </c>
      <c r="D18" s="78">
        <v>37887.092013</v>
      </c>
      <c r="E18" s="77">
        <f t="shared" si="3"/>
        <v>0.146669047940438</v>
      </c>
      <c r="F18" s="77">
        <f t="shared" si="4"/>
        <v>1.05747158683153</v>
      </c>
    </row>
    <row r="19" customHeight="1" spans="1:6">
      <c r="A19" s="74" t="s">
        <v>1996</v>
      </c>
      <c r="B19" s="52">
        <v>83</v>
      </c>
      <c r="C19" s="50"/>
      <c r="D19" s="78"/>
      <c r="E19" s="77">
        <f t="shared" si="3"/>
        <v>-1</v>
      </c>
      <c r="F19" s="77"/>
    </row>
    <row r="20" customHeight="1" spans="1:6">
      <c r="A20" s="74" t="s">
        <v>1997</v>
      </c>
      <c r="B20" s="52">
        <v>100</v>
      </c>
      <c r="C20" s="50">
        <v>100</v>
      </c>
      <c r="D20" s="78">
        <v>107</v>
      </c>
      <c r="E20" s="77">
        <f t="shared" si="3"/>
        <v>0.07</v>
      </c>
      <c r="F20" s="77">
        <f t="shared" si="4"/>
        <v>1.07</v>
      </c>
    </row>
    <row r="21" customHeight="1" spans="1:6">
      <c r="A21" s="74" t="s">
        <v>1998</v>
      </c>
      <c r="B21" s="52">
        <v>118</v>
      </c>
      <c r="C21" s="50"/>
      <c r="D21" s="78"/>
      <c r="E21" s="77">
        <f t="shared" si="3"/>
        <v>-1</v>
      </c>
      <c r="F21" s="44"/>
    </row>
    <row r="22" customHeight="1" spans="1:6">
      <c r="A22" s="71" t="s">
        <v>1999</v>
      </c>
      <c r="B22" s="48"/>
      <c r="C22" s="79">
        <v>2983</v>
      </c>
      <c r="D22" s="73">
        <v>2383</v>
      </c>
      <c r="E22" s="77"/>
      <c r="F22" s="44">
        <f t="shared" ref="F22:F25" si="5">D22/C22</f>
        <v>0.798860207844452</v>
      </c>
    </row>
    <row r="23" customHeight="1" spans="1:6">
      <c r="A23" s="74" t="s">
        <v>2000</v>
      </c>
      <c r="B23" s="52"/>
      <c r="C23" s="47">
        <v>2970</v>
      </c>
      <c r="D23" s="80">
        <v>2375</v>
      </c>
      <c r="E23" s="77"/>
      <c r="F23" s="77">
        <f t="shared" si="5"/>
        <v>0.7996632996633</v>
      </c>
    </row>
    <row r="24" customHeight="1" spans="1:6">
      <c r="A24" s="74" t="s">
        <v>2001</v>
      </c>
      <c r="B24" s="52"/>
      <c r="C24" s="47"/>
      <c r="D24" s="80"/>
      <c r="E24" s="77"/>
      <c r="F24" s="44"/>
    </row>
    <row r="25" customHeight="1" spans="1:6">
      <c r="A25" s="74" t="s">
        <v>2002</v>
      </c>
      <c r="B25" s="52"/>
      <c r="C25" s="47">
        <v>13</v>
      </c>
      <c r="D25" s="80">
        <v>8</v>
      </c>
      <c r="E25" s="77"/>
      <c r="F25" s="44">
        <f t="shared" si="5"/>
        <v>0.615384615384615</v>
      </c>
    </row>
    <row r="26" customHeight="1" spans="1:6">
      <c r="A26" s="74" t="s">
        <v>2003</v>
      </c>
      <c r="B26" s="52"/>
      <c r="C26" s="47"/>
      <c r="D26" s="80"/>
      <c r="E26" s="77"/>
      <c r="F26" s="44"/>
    </row>
    <row r="27" customHeight="1" spans="1:6">
      <c r="A27" s="71" t="s">
        <v>2004</v>
      </c>
      <c r="B27" s="48"/>
      <c r="C27" s="42"/>
      <c r="D27" s="73"/>
      <c r="E27" s="77"/>
      <c r="F27" s="44"/>
    </row>
    <row r="28" customHeight="1" spans="1:6">
      <c r="A28" s="74" t="s">
        <v>2005</v>
      </c>
      <c r="B28" s="52"/>
      <c r="C28" s="47"/>
      <c r="D28" s="80"/>
      <c r="E28" s="77"/>
      <c r="F28" s="44"/>
    </row>
    <row r="29" customHeight="1" spans="1:6">
      <c r="A29" s="74" t="s">
        <v>2006</v>
      </c>
      <c r="B29" s="52"/>
      <c r="C29" s="47"/>
      <c r="D29" s="80"/>
      <c r="E29" s="77"/>
      <c r="F29" s="44"/>
    </row>
    <row r="30" customHeight="1" spans="1:6">
      <c r="A30" s="74" t="s">
        <v>2007</v>
      </c>
      <c r="B30" s="52"/>
      <c r="C30" s="47"/>
      <c r="D30" s="80"/>
      <c r="E30" s="77"/>
      <c r="F30" s="44"/>
    </row>
    <row r="31" customHeight="1" spans="1:6">
      <c r="A31" s="74" t="s">
        <v>2008</v>
      </c>
      <c r="B31" s="52"/>
      <c r="C31" s="47"/>
      <c r="D31" s="80"/>
      <c r="E31" s="77"/>
      <c r="F31" s="44"/>
    </row>
    <row r="32" customHeight="1" spans="1:6">
      <c r="A32" s="71" t="s">
        <v>2009</v>
      </c>
      <c r="B32" s="48">
        <v>39600</v>
      </c>
      <c r="C32" s="42">
        <v>17487</v>
      </c>
      <c r="D32" s="73">
        <v>10366</v>
      </c>
      <c r="E32" s="44">
        <f t="shared" ref="E32:E47" si="6">(D32-B32)/B32</f>
        <v>-0.738232323232323</v>
      </c>
      <c r="F32" s="44">
        <f t="shared" ref="F32:F35" si="7">D32/C32</f>
        <v>0.592783210384857</v>
      </c>
    </row>
    <row r="33" customHeight="1" spans="1:6">
      <c r="A33" s="74" t="s">
        <v>2010</v>
      </c>
      <c r="B33" s="52">
        <v>15754</v>
      </c>
      <c r="C33" s="47">
        <v>5766</v>
      </c>
      <c r="D33" s="80">
        <v>5845.696</v>
      </c>
      <c r="E33" s="77">
        <f t="shared" si="6"/>
        <v>-0.628938936143202</v>
      </c>
      <c r="F33" s="77">
        <f t="shared" si="7"/>
        <v>1.01382171349289</v>
      </c>
    </row>
    <row r="34" customHeight="1" spans="1:6">
      <c r="A34" s="74" t="s">
        <v>2011</v>
      </c>
      <c r="B34" s="52">
        <v>8670</v>
      </c>
      <c r="C34" s="47">
        <v>9250</v>
      </c>
      <c r="D34" s="80">
        <v>1549.093935</v>
      </c>
      <c r="E34" s="77">
        <f t="shared" si="6"/>
        <v>-0.821327112456747</v>
      </c>
      <c r="F34" s="77">
        <f t="shared" si="7"/>
        <v>0.167469614594595</v>
      </c>
    </row>
    <row r="35" customHeight="1" spans="1:6">
      <c r="A35" s="74" t="s">
        <v>2012</v>
      </c>
      <c r="B35" s="52">
        <v>457</v>
      </c>
      <c r="C35" s="47">
        <v>912</v>
      </c>
      <c r="D35" s="80">
        <v>2668</v>
      </c>
      <c r="E35" s="77">
        <f t="shared" si="6"/>
        <v>4.83807439824945</v>
      </c>
      <c r="F35" s="77">
        <f t="shared" si="7"/>
        <v>2.92543859649123</v>
      </c>
    </row>
    <row r="36" customHeight="1" spans="1:6">
      <c r="A36" s="74" t="s">
        <v>2013</v>
      </c>
      <c r="B36" s="52">
        <v>784</v>
      </c>
      <c r="C36" s="47"/>
      <c r="D36" s="80">
        <v>88</v>
      </c>
      <c r="E36" s="77">
        <f t="shared" si="6"/>
        <v>-0.887755102040816</v>
      </c>
      <c r="F36" s="44"/>
    </row>
    <row r="37" customHeight="1" spans="1:6">
      <c r="A37" s="74" t="s">
        <v>2014</v>
      </c>
      <c r="B37" s="52">
        <v>13935</v>
      </c>
      <c r="C37" s="47"/>
      <c r="D37" s="80">
        <v>10</v>
      </c>
      <c r="E37" s="77">
        <f t="shared" si="6"/>
        <v>-0.999282382490133</v>
      </c>
      <c r="F37" s="44"/>
    </row>
    <row r="38" customHeight="1" spans="1:6">
      <c r="A38" s="71" t="s">
        <v>2015</v>
      </c>
      <c r="B38" s="48">
        <v>22247</v>
      </c>
      <c r="C38" s="42">
        <v>30866</v>
      </c>
      <c r="D38" s="73">
        <v>25887</v>
      </c>
      <c r="E38" s="44">
        <f t="shared" si="6"/>
        <v>0.163617566413449</v>
      </c>
      <c r="F38" s="44">
        <f t="shared" ref="F38:F41" si="8">D38/C38</f>
        <v>0.838689820514482</v>
      </c>
    </row>
    <row r="39" customHeight="1" spans="1:6">
      <c r="A39" s="74" t="s">
        <v>2016</v>
      </c>
      <c r="B39" s="52">
        <v>19513</v>
      </c>
      <c r="C39" s="47">
        <v>19477</v>
      </c>
      <c r="D39" s="76">
        <v>21529.085208</v>
      </c>
      <c r="E39" s="77">
        <f t="shared" si="6"/>
        <v>0.103320104955671</v>
      </c>
      <c r="F39" s="77">
        <f t="shared" si="8"/>
        <v>1.10535940894388</v>
      </c>
    </row>
    <row r="40" customHeight="1" spans="1:6">
      <c r="A40" s="74" t="s">
        <v>2017</v>
      </c>
      <c r="B40" s="52">
        <v>1979</v>
      </c>
      <c r="C40" s="47">
        <v>10863</v>
      </c>
      <c r="D40" s="76">
        <v>3600</v>
      </c>
      <c r="E40" s="77">
        <f t="shared" si="6"/>
        <v>0.819100555836281</v>
      </c>
      <c r="F40" s="77">
        <f t="shared" si="8"/>
        <v>0.331400165700083</v>
      </c>
    </row>
    <row r="41" customHeight="1" spans="1:6">
      <c r="A41" s="74" t="s">
        <v>2018</v>
      </c>
      <c r="B41" s="52">
        <v>130</v>
      </c>
      <c r="C41" s="47">
        <v>160</v>
      </c>
      <c r="D41" s="76">
        <v>46</v>
      </c>
      <c r="E41" s="77">
        <f t="shared" si="6"/>
        <v>-0.646153846153846</v>
      </c>
      <c r="F41" s="77">
        <f t="shared" si="8"/>
        <v>0.2875</v>
      </c>
    </row>
    <row r="42" customHeight="1" spans="1:6">
      <c r="A42" s="74" t="s">
        <v>2019</v>
      </c>
      <c r="B42" s="52">
        <v>625</v>
      </c>
      <c r="C42" s="47"/>
      <c r="D42" s="76"/>
      <c r="E42" s="77">
        <f t="shared" si="6"/>
        <v>-1</v>
      </c>
      <c r="F42" s="44"/>
    </row>
    <row r="43" customHeight="1" spans="1:6">
      <c r="A43" s="71" t="s">
        <v>2020</v>
      </c>
      <c r="B43" s="48">
        <v>10916</v>
      </c>
      <c r="C43" s="42">
        <v>12617</v>
      </c>
      <c r="D43" s="73">
        <v>12941</v>
      </c>
      <c r="E43" s="44">
        <f t="shared" si="6"/>
        <v>0.185507511909124</v>
      </c>
      <c r="F43" s="44">
        <f t="shared" ref="F43:F46" si="9">D43/C43</f>
        <v>1.02567963858286</v>
      </c>
    </row>
    <row r="44" customHeight="1" spans="1:6">
      <c r="A44" s="74" t="s">
        <v>2021</v>
      </c>
      <c r="B44" s="52">
        <v>9861</v>
      </c>
      <c r="C44" s="50">
        <v>11455</v>
      </c>
      <c r="D44" s="78">
        <v>11344.8995</v>
      </c>
      <c r="E44" s="77">
        <f t="shared" si="6"/>
        <v>0.150481644863604</v>
      </c>
      <c r="F44" s="77">
        <f t="shared" si="9"/>
        <v>0.990388432998691</v>
      </c>
    </row>
    <row r="45" customHeight="1" spans="1:6">
      <c r="A45" s="74" t="s">
        <v>2022</v>
      </c>
      <c r="B45" s="52">
        <v>550</v>
      </c>
      <c r="C45" s="50">
        <v>833</v>
      </c>
      <c r="D45" s="78">
        <v>1227</v>
      </c>
      <c r="E45" s="77">
        <f t="shared" si="6"/>
        <v>1.23090909090909</v>
      </c>
      <c r="F45" s="77">
        <f t="shared" si="9"/>
        <v>1.47298919567827</v>
      </c>
    </row>
    <row r="46" customHeight="1" spans="1:6">
      <c r="A46" s="74" t="s">
        <v>2023</v>
      </c>
      <c r="B46" s="52">
        <v>26</v>
      </c>
      <c r="C46" s="50">
        <v>30</v>
      </c>
      <c r="D46" s="78">
        <v>37</v>
      </c>
      <c r="E46" s="77">
        <f t="shared" si="6"/>
        <v>0.423076923076923</v>
      </c>
      <c r="F46" s="77">
        <f t="shared" si="9"/>
        <v>1.23333333333333</v>
      </c>
    </row>
    <row r="47" customHeight="1" spans="1:6">
      <c r="A47" s="74" t="s">
        <v>2024</v>
      </c>
      <c r="B47" s="52">
        <v>479</v>
      </c>
      <c r="C47" s="50"/>
      <c r="D47" s="78"/>
      <c r="E47" s="77">
        <f t="shared" si="6"/>
        <v>-1</v>
      </c>
      <c r="F47" s="44"/>
    </row>
    <row r="48" customHeight="1" spans="1:6">
      <c r="A48" s="71" t="s">
        <v>2025</v>
      </c>
      <c r="B48" s="48"/>
      <c r="C48" s="42"/>
      <c r="D48" s="73"/>
      <c r="E48" s="77"/>
      <c r="F48" s="44"/>
    </row>
    <row r="49" customHeight="1" spans="1:6">
      <c r="A49" s="74" t="s">
        <v>2026</v>
      </c>
      <c r="B49" s="52"/>
      <c r="C49" s="47"/>
      <c r="D49" s="76"/>
      <c r="E49" s="77"/>
      <c r="F49" s="44"/>
    </row>
    <row r="50" customHeight="1" spans="1:6">
      <c r="A50" s="74" t="s">
        <v>2027</v>
      </c>
      <c r="B50" s="52"/>
      <c r="C50" s="47"/>
      <c r="D50" s="76"/>
      <c r="E50" s="77"/>
      <c r="F50" s="44"/>
    </row>
    <row r="51" customHeight="1" spans="1:6">
      <c r="A51" s="74" t="s">
        <v>2028</v>
      </c>
      <c r="B51" s="52"/>
      <c r="C51" s="47"/>
      <c r="D51" s="76"/>
      <c r="E51" s="77"/>
      <c r="F51" s="44"/>
    </row>
    <row r="52" customHeight="1" spans="1:6">
      <c r="A52" s="65" t="s">
        <v>2029</v>
      </c>
      <c r="B52" s="48">
        <v>180035</v>
      </c>
      <c r="C52" s="48">
        <v>173947</v>
      </c>
      <c r="D52" s="73">
        <v>172212</v>
      </c>
      <c r="E52" s="44">
        <f t="shared" ref="E52:E57" si="10">(D52-B52)/B52</f>
        <v>-0.0434526619823923</v>
      </c>
      <c r="F52" s="44">
        <f t="shared" ref="F52:F57" si="11">D52/C52</f>
        <v>0.990025697482567</v>
      </c>
    </row>
    <row r="53" customHeight="1" spans="1:6">
      <c r="A53" s="81" t="s">
        <v>39</v>
      </c>
      <c r="B53" s="64">
        <v>75044</v>
      </c>
      <c r="C53" s="43">
        <v>85503</v>
      </c>
      <c r="D53" s="82">
        <v>83951</v>
      </c>
      <c r="E53" s="44">
        <f t="shared" si="10"/>
        <v>0.118690368317254</v>
      </c>
      <c r="F53" s="44">
        <f t="shared" si="11"/>
        <v>0.981848590107949</v>
      </c>
    </row>
    <row r="54" customHeight="1" spans="1:6">
      <c r="A54" s="83" t="s">
        <v>2030</v>
      </c>
      <c r="B54" s="84">
        <v>43538</v>
      </c>
      <c r="C54" s="84">
        <v>47566.348374</v>
      </c>
      <c r="D54" s="78">
        <v>47730</v>
      </c>
      <c r="E54" s="77">
        <f t="shared" si="10"/>
        <v>0.0962837061876981</v>
      </c>
      <c r="F54" s="77">
        <f t="shared" si="11"/>
        <v>1.0034404916836</v>
      </c>
    </row>
    <row r="55" customHeight="1" spans="1:6">
      <c r="A55" s="83" t="s">
        <v>2031</v>
      </c>
      <c r="B55" s="84">
        <v>5320</v>
      </c>
      <c r="C55" s="84">
        <v>5460</v>
      </c>
      <c r="D55" s="78">
        <v>6724</v>
      </c>
      <c r="E55" s="77">
        <f t="shared" si="10"/>
        <v>0.26390977443609</v>
      </c>
      <c r="F55" s="77">
        <f t="shared" si="11"/>
        <v>1.23150183150183</v>
      </c>
    </row>
    <row r="56" customHeight="1" spans="1:6">
      <c r="A56" s="83" t="s">
        <v>2032</v>
      </c>
      <c r="B56" s="61">
        <v>10343</v>
      </c>
      <c r="C56" s="84">
        <v>10521.435284</v>
      </c>
      <c r="D56" s="78">
        <v>12567</v>
      </c>
      <c r="E56" s="77">
        <f t="shared" si="10"/>
        <v>0.215024654355603</v>
      </c>
      <c r="F56" s="77">
        <f t="shared" si="11"/>
        <v>1.19441878990699</v>
      </c>
    </row>
    <row r="57" customHeight="1" spans="1:6">
      <c r="A57" s="83" t="s">
        <v>2033</v>
      </c>
      <c r="B57" s="84">
        <v>2797</v>
      </c>
      <c r="C57" s="84">
        <v>3656.943806</v>
      </c>
      <c r="D57" s="78">
        <v>2337</v>
      </c>
      <c r="E57" s="77">
        <f t="shared" si="10"/>
        <v>-0.164461923489453</v>
      </c>
      <c r="F57" s="77">
        <f t="shared" si="11"/>
        <v>0.639058220190764</v>
      </c>
    </row>
    <row r="58" customHeight="1" spans="1:6">
      <c r="A58" s="83" t="s">
        <v>2034</v>
      </c>
      <c r="B58" s="84"/>
      <c r="C58" s="84"/>
      <c r="D58" s="78"/>
      <c r="E58" s="77"/>
      <c r="F58" s="44"/>
    </row>
    <row r="59" customHeight="1" spans="1:6">
      <c r="A59" s="83" t="s">
        <v>2035</v>
      </c>
      <c r="B59" s="84"/>
      <c r="C59" s="84"/>
      <c r="D59" s="78"/>
      <c r="E59" s="77"/>
      <c r="F59" s="44"/>
    </row>
    <row r="60" customHeight="1" spans="1:6">
      <c r="A60" s="83" t="s">
        <v>2036</v>
      </c>
      <c r="B60" s="84"/>
      <c r="C60" s="84"/>
      <c r="D60" s="78"/>
      <c r="E60" s="77"/>
      <c r="F60" s="44"/>
    </row>
    <row r="61" customHeight="1" spans="1:6">
      <c r="A61" s="83" t="s">
        <v>2037</v>
      </c>
      <c r="B61" s="84">
        <v>13046</v>
      </c>
      <c r="C61" s="84">
        <v>18297.9895</v>
      </c>
      <c r="D61" s="78">
        <v>14593</v>
      </c>
      <c r="E61" s="77">
        <f t="shared" ref="E61:E64" si="12">(D61-B61)/B61</f>
        <v>0.118580407787828</v>
      </c>
      <c r="F61" s="77">
        <f t="shared" ref="F61:F64" si="13">D61/C61</f>
        <v>0.797519312162683</v>
      </c>
    </row>
    <row r="62" customHeight="1" spans="1:6">
      <c r="A62" s="83" t="s">
        <v>2038</v>
      </c>
      <c r="B62" s="84"/>
      <c r="C62" s="85"/>
      <c r="D62" s="78"/>
      <c r="E62" s="77"/>
      <c r="F62" s="44"/>
    </row>
    <row r="63" customHeight="1" spans="1:6">
      <c r="A63" s="81" t="s">
        <v>2039</v>
      </c>
      <c r="B63" s="86">
        <v>62244</v>
      </c>
      <c r="C63" s="86">
        <v>82624</v>
      </c>
      <c r="D63" s="73">
        <v>83558</v>
      </c>
      <c r="E63" s="44">
        <f t="shared" si="12"/>
        <v>0.342426579268685</v>
      </c>
      <c r="F63" s="44">
        <f t="shared" si="13"/>
        <v>1.01130422153369</v>
      </c>
    </row>
    <row r="64" customHeight="1" spans="1:6">
      <c r="A64" s="65" t="s">
        <v>2040</v>
      </c>
      <c r="B64" s="48">
        <v>317323</v>
      </c>
      <c r="C64" s="48">
        <v>342074</v>
      </c>
      <c r="D64" s="73">
        <f>D52+D53+D63</f>
        <v>339721</v>
      </c>
      <c r="E64" s="44">
        <f t="shared" si="12"/>
        <v>0.0705842312092095</v>
      </c>
      <c r="F64" s="44">
        <f t="shared" si="13"/>
        <v>0.993121371399171</v>
      </c>
    </row>
  </sheetData>
  <mergeCells count="4">
    <mergeCell ref="A1:F1"/>
    <mergeCell ref="C3:F3"/>
    <mergeCell ref="A3:A4"/>
    <mergeCell ref="B3:B4"/>
  </mergeCells>
  <conditionalFormatting sqref="C22">
    <cfRule type="cellIs" dxfId="0" priority="1" stopIfTrue="1" operator="lessThan">
      <formula>0</formula>
    </cfRule>
  </conditionalFormatting>
  <conditionalFormatting sqref="A5:B5 D5:F5 A36:D36 A10:D10 A30:D30 A18:D18 A42:D42 A24:D24 A47:D47 E6:F64">
    <cfRule type="expression" dxfId="1" priority="2" stopIfTrue="1">
      <formula>"len($A:$A)=3"</formula>
    </cfRule>
  </conditionalFormatting>
  <dataValidations count="1">
    <dataValidation type="textLength" operator="lessThanOrEqual" allowBlank="1" showInputMessage="1" showErrorMessage="1" errorTitle="提示" error="此处最多只能输入 [20] 个字符。" sqref="B3 D4">
      <formula1>20</formula1>
    </dataValidation>
  </dataValidations>
  <pageMargins left="0.691666666666667" right="0.691666666666667" top="0.75" bottom="0.75" header="0" footer="0"/>
  <pageSetup paperSize="9" scale="69" orientation="portrait" blackAndWhite="1" useFirstPageNumber="1"/>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H64"/>
  <sheetViews>
    <sheetView showGridLines="0" view="pageBreakPreview" zoomScale="60" zoomScaleNormal="100" workbookViewId="0">
      <selection activeCell="A1" sqref="A1:F1"/>
    </sheetView>
  </sheetViews>
  <sheetFormatPr defaultColWidth="8.75" defaultRowHeight="14.25" customHeight="1" outlineLevelCol="7"/>
  <cols>
    <col min="1" max="1" width="39.6296296296296" style="31" customWidth="1"/>
    <col min="2" max="8" width="15.6203703703704" style="31" customWidth="1"/>
    <col min="9" max="32" width="9" style="2" customWidth="1"/>
    <col min="33" max="16384" width="8.75" style="2" customWidth="1"/>
  </cols>
  <sheetData>
    <row r="1" ht="50.25" customHeight="1" spans="1:8">
      <c r="A1" s="32" t="s">
        <v>2094</v>
      </c>
      <c r="B1" s="32"/>
      <c r="C1" s="32"/>
      <c r="D1" s="32"/>
      <c r="E1" s="32"/>
      <c r="F1" s="32"/>
      <c r="G1" s="32"/>
      <c r="H1" s="32"/>
    </row>
    <row r="2" ht="20.25" customHeight="1" spans="2:6">
      <c r="B2" s="33"/>
      <c r="C2" s="33"/>
      <c r="D2" s="33"/>
      <c r="E2" s="33"/>
      <c r="F2" s="5" t="s">
        <v>1</v>
      </c>
    </row>
    <row r="3" customHeight="1" spans="1:6">
      <c r="A3" s="34" t="s">
        <v>1978</v>
      </c>
      <c r="B3" s="35" t="s">
        <v>2042</v>
      </c>
      <c r="C3" s="36" t="s">
        <v>1980</v>
      </c>
      <c r="D3" s="36"/>
      <c r="E3" s="36"/>
      <c r="F3" s="36"/>
    </row>
    <row r="4" customHeight="1" spans="1:6">
      <c r="A4" s="34"/>
      <c r="B4" s="37"/>
      <c r="C4" s="37" t="s">
        <v>1981</v>
      </c>
      <c r="D4" s="38" t="s">
        <v>7</v>
      </c>
      <c r="E4" s="39" t="s">
        <v>1982</v>
      </c>
      <c r="F4" s="39" t="s">
        <v>1983</v>
      </c>
    </row>
    <row r="5" customHeight="1" spans="1:6">
      <c r="A5" s="40" t="s">
        <v>2043</v>
      </c>
      <c r="B5" s="41">
        <v>43538</v>
      </c>
      <c r="C5" s="42">
        <v>47566</v>
      </c>
      <c r="D5" s="43">
        <v>47730</v>
      </c>
      <c r="E5" s="44">
        <f t="shared" ref="E5:E12" si="0">(D5-B5)/B5</f>
        <v>0.0962837061876981</v>
      </c>
      <c r="F5" s="44">
        <f t="shared" ref="F5:F8" si="1">D5/C5</f>
        <v>1.00344784089476</v>
      </c>
    </row>
    <row r="6" customHeight="1" spans="1:6">
      <c r="A6" s="45" t="s">
        <v>2044</v>
      </c>
      <c r="B6" s="46">
        <v>41581</v>
      </c>
      <c r="C6" s="47">
        <v>46041</v>
      </c>
      <c r="D6" s="47">
        <v>45832</v>
      </c>
      <c r="E6" s="44">
        <f t="shared" si="0"/>
        <v>0.10223419350184</v>
      </c>
      <c r="F6" s="44">
        <f t="shared" si="1"/>
        <v>0.995460567754827</v>
      </c>
    </row>
    <row r="7" customHeight="1" spans="1:6">
      <c r="A7" s="45" t="s">
        <v>2045</v>
      </c>
      <c r="B7" s="46"/>
      <c r="C7" s="47"/>
      <c r="D7" s="47"/>
      <c r="E7" s="44"/>
      <c r="F7" s="44"/>
    </row>
    <row r="8" customHeight="1" spans="1:6">
      <c r="A8" s="45" t="s">
        <v>2046</v>
      </c>
      <c r="B8" s="46">
        <v>1326</v>
      </c>
      <c r="C8" s="47">
        <v>1175</v>
      </c>
      <c r="D8" s="47">
        <v>1400</v>
      </c>
      <c r="E8" s="44">
        <f t="shared" si="0"/>
        <v>0.0558069381598793</v>
      </c>
      <c r="F8" s="44">
        <f t="shared" si="1"/>
        <v>1.19148936170213</v>
      </c>
    </row>
    <row r="9" customHeight="1" spans="1:6">
      <c r="A9" s="45" t="s">
        <v>2047</v>
      </c>
      <c r="B9" s="46">
        <v>631</v>
      </c>
      <c r="C9" s="47"/>
      <c r="D9" s="47">
        <v>49</v>
      </c>
      <c r="E9" s="44">
        <f t="shared" si="0"/>
        <v>-0.922345483359746</v>
      </c>
      <c r="F9" s="44"/>
    </row>
    <row r="10" customHeight="1" spans="1:6">
      <c r="A10" s="40" t="s">
        <v>2048</v>
      </c>
      <c r="B10" s="48">
        <v>7311</v>
      </c>
      <c r="C10" s="42">
        <v>5147</v>
      </c>
      <c r="D10" s="48">
        <v>6791</v>
      </c>
      <c r="E10" s="44">
        <f t="shared" si="0"/>
        <v>-0.0711257009984954</v>
      </c>
      <c r="F10" s="44">
        <f t="shared" ref="F10:F13" si="2">D10/C10</f>
        <v>1.31940936467845</v>
      </c>
    </row>
    <row r="11" customHeight="1" spans="1:6">
      <c r="A11" s="45" t="s">
        <v>2049</v>
      </c>
      <c r="B11" s="46">
        <v>1647</v>
      </c>
      <c r="C11" s="47">
        <v>1959</v>
      </c>
      <c r="D11" s="49">
        <v>1926</v>
      </c>
      <c r="E11" s="44">
        <f t="shared" si="0"/>
        <v>0.169398907103825</v>
      </c>
      <c r="F11" s="44">
        <f t="shared" si="2"/>
        <v>0.983154670750383</v>
      </c>
    </row>
    <row r="12" customHeight="1" spans="1:6">
      <c r="A12" s="45" t="s">
        <v>2050</v>
      </c>
      <c r="B12" s="46">
        <v>393</v>
      </c>
      <c r="C12" s="47">
        <v>515</v>
      </c>
      <c r="D12" s="49">
        <v>611</v>
      </c>
      <c r="E12" s="44">
        <f t="shared" si="0"/>
        <v>0.55470737913486</v>
      </c>
      <c r="F12" s="44">
        <f t="shared" si="2"/>
        <v>1.18640776699029</v>
      </c>
    </row>
    <row r="13" customHeight="1" spans="1:6">
      <c r="A13" s="45" t="s">
        <v>2046</v>
      </c>
      <c r="B13" s="46"/>
      <c r="C13" s="47">
        <v>7</v>
      </c>
      <c r="D13" s="49">
        <v>4</v>
      </c>
      <c r="E13" s="44"/>
      <c r="F13" s="44">
        <f t="shared" si="2"/>
        <v>0.571428571428571</v>
      </c>
    </row>
    <row r="14" customHeight="1" spans="1:6">
      <c r="A14" s="45" t="s">
        <v>2051</v>
      </c>
      <c r="B14" s="46"/>
      <c r="C14" s="47"/>
      <c r="D14" s="49"/>
      <c r="E14" s="44"/>
      <c r="F14" s="44"/>
    </row>
    <row r="15" customHeight="1" spans="1:6">
      <c r="A15" s="45" t="s">
        <v>2052</v>
      </c>
      <c r="B15" s="46">
        <v>23</v>
      </c>
      <c r="C15" s="47"/>
      <c r="D15" s="49">
        <v>353</v>
      </c>
      <c r="E15" s="44">
        <f t="shared" ref="E15:E20" si="3">(D15-B15)/B15</f>
        <v>14.3478260869565</v>
      </c>
      <c r="F15" s="44"/>
    </row>
    <row r="16" customHeight="1" spans="1:6">
      <c r="A16" s="45" t="s">
        <v>2053</v>
      </c>
      <c r="B16" s="46">
        <v>5248</v>
      </c>
      <c r="C16" s="47">
        <v>168</v>
      </c>
      <c r="D16" s="49">
        <v>915</v>
      </c>
      <c r="E16" s="44">
        <f t="shared" si="3"/>
        <v>-0.825647865853659</v>
      </c>
      <c r="F16" s="44">
        <f t="shared" ref="F16:F18" si="4">D16/C16</f>
        <v>5.44642857142857</v>
      </c>
    </row>
    <row r="17" customHeight="1" spans="1:6">
      <c r="A17" s="40" t="s">
        <v>2054</v>
      </c>
      <c r="B17" s="48">
        <v>37261</v>
      </c>
      <c r="C17" s="42">
        <v>40387</v>
      </c>
      <c r="D17" s="48">
        <v>41030</v>
      </c>
      <c r="E17" s="44">
        <f t="shared" si="3"/>
        <v>0.101151337859961</v>
      </c>
      <c r="F17" s="44">
        <f t="shared" si="4"/>
        <v>1.01592096466685</v>
      </c>
    </row>
    <row r="18" customHeight="1" spans="1:6">
      <c r="A18" s="45" t="s">
        <v>2055</v>
      </c>
      <c r="B18" s="46">
        <v>11077</v>
      </c>
      <c r="C18" s="50">
        <v>40277</v>
      </c>
      <c r="D18" s="50">
        <v>40963</v>
      </c>
      <c r="E18" s="44">
        <f t="shared" si="3"/>
        <v>2.69802293039632</v>
      </c>
      <c r="F18" s="44">
        <f t="shared" si="4"/>
        <v>1.01703205303275</v>
      </c>
    </row>
    <row r="19" customHeight="1" spans="1:6">
      <c r="A19" s="45" t="s">
        <v>2056</v>
      </c>
      <c r="B19" s="46">
        <v>26098</v>
      </c>
      <c r="C19" s="50"/>
      <c r="D19" s="50"/>
      <c r="E19" s="44">
        <f t="shared" si="3"/>
        <v>-1</v>
      </c>
      <c r="F19" s="44"/>
    </row>
    <row r="20" customHeight="1" spans="1:6">
      <c r="A20" s="45" t="s">
        <v>2057</v>
      </c>
      <c r="B20" s="46">
        <v>86</v>
      </c>
      <c r="C20" s="50"/>
      <c r="D20" s="50">
        <v>43</v>
      </c>
      <c r="E20" s="44">
        <f t="shared" si="3"/>
        <v>-0.5</v>
      </c>
      <c r="F20" s="44"/>
    </row>
    <row r="21" customHeight="1" spans="1:6">
      <c r="A21" s="45"/>
      <c r="B21" s="46"/>
      <c r="C21" s="50"/>
      <c r="D21" s="49"/>
      <c r="E21" s="44"/>
      <c r="F21" s="44"/>
    </row>
    <row r="22" customHeight="1" spans="1:6">
      <c r="A22" s="40" t="s">
        <v>2058</v>
      </c>
      <c r="B22" s="48">
        <v>2797</v>
      </c>
      <c r="C22" s="42">
        <v>3657</v>
      </c>
      <c r="D22" s="48">
        <v>2337</v>
      </c>
      <c r="E22" s="44">
        <f t="shared" ref="E22:E24" si="5">(D22-B22)/B22</f>
        <v>-0.164461923489453</v>
      </c>
      <c r="F22" s="44">
        <f>D22/C22</f>
        <v>0.639048400328138</v>
      </c>
    </row>
    <row r="23" customHeight="1" spans="1:6">
      <c r="A23" s="45" t="s">
        <v>2059</v>
      </c>
      <c r="B23" s="46">
        <v>2796</v>
      </c>
      <c r="C23" s="47">
        <v>3657</v>
      </c>
      <c r="D23" s="47">
        <v>2312</v>
      </c>
      <c r="E23" s="44">
        <f t="shared" si="5"/>
        <v>-0.17310443490701</v>
      </c>
      <c r="F23" s="44">
        <f>D23/C23</f>
        <v>0.632212195788898</v>
      </c>
    </row>
    <row r="24" customHeight="1" spans="1:6">
      <c r="A24" s="45" t="s">
        <v>2060</v>
      </c>
      <c r="B24" s="46">
        <v>1</v>
      </c>
      <c r="C24" s="47"/>
      <c r="D24" s="47"/>
      <c r="E24" s="44">
        <f t="shared" si="5"/>
        <v>-1</v>
      </c>
      <c r="F24" s="44"/>
    </row>
    <row r="25" customHeight="1" spans="1:6">
      <c r="A25" s="45" t="s">
        <v>2061</v>
      </c>
      <c r="B25" s="46"/>
      <c r="C25" s="47"/>
      <c r="D25" s="47"/>
      <c r="E25" s="44"/>
      <c r="F25" s="44"/>
    </row>
    <row r="26" customHeight="1" spans="1:6">
      <c r="A26" s="45" t="s">
        <v>2062</v>
      </c>
      <c r="B26" s="46"/>
      <c r="C26" s="47"/>
      <c r="D26" s="49">
        <v>26</v>
      </c>
      <c r="E26" s="44"/>
      <c r="F26" s="44"/>
    </row>
    <row r="27" customHeight="1" spans="1:6">
      <c r="A27" s="40" t="s">
        <v>2063</v>
      </c>
      <c r="B27" s="48"/>
      <c r="C27" s="42"/>
      <c r="D27" s="48"/>
      <c r="E27" s="44"/>
      <c r="F27" s="44"/>
    </row>
    <row r="28" customHeight="1" spans="1:6">
      <c r="A28" s="45" t="s">
        <v>2064</v>
      </c>
      <c r="B28" s="46"/>
      <c r="C28" s="47"/>
      <c r="D28" s="51"/>
      <c r="E28" s="44"/>
      <c r="F28" s="44"/>
    </row>
    <row r="29" customHeight="1" spans="1:6">
      <c r="A29" s="45" t="s">
        <v>2065</v>
      </c>
      <c r="B29" s="52"/>
      <c r="C29" s="47"/>
      <c r="D29" s="52"/>
      <c r="E29" s="44"/>
      <c r="F29" s="44"/>
    </row>
    <row r="30" customHeight="1" spans="1:6">
      <c r="A30" s="45" t="s">
        <v>2066</v>
      </c>
      <c r="B30" s="46"/>
      <c r="C30" s="47"/>
      <c r="D30" s="51"/>
      <c r="E30" s="44"/>
      <c r="F30" s="44"/>
    </row>
    <row r="31" customHeight="1" spans="1:6">
      <c r="A31" s="45"/>
      <c r="B31" s="46"/>
      <c r="C31" s="47"/>
      <c r="D31" s="51"/>
      <c r="E31" s="44"/>
      <c r="F31" s="44"/>
    </row>
    <row r="32" customHeight="1" spans="1:6">
      <c r="A32" s="40" t="s">
        <v>2067</v>
      </c>
      <c r="B32" s="48">
        <v>12563</v>
      </c>
      <c r="C32" s="42">
        <v>13678</v>
      </c>
      <c r="D32" s="48">
        <v>12446</v>
      </c>
      <c r="E32" s="44">
        <f t="shared" ref="E32:E36" si="6">(D32-B32)/B32</f>
        <v>-0.00931306216667993</v>
      </c>
      <c r="F32" s="44">
        <f t="shared" ref="F32:F35" si="7">D32/C32</f>
        <v>0.90992835209826</v>
      </c>
    </row>
    <row r="33" customHeight="1" spans="1:6">
      <c r="A33" s="45" t="s">
        <v>2068</v>
      </c>
      <c r="B33" s="46">
        <v>7661</v>
      </c>
      <c r="C33" s="47">
        <v>8059</v>
      </c>
      <c r="D33" s="47">
        <v>7978</v>
      </c>
      <c r="E33" s="44">
        <f t="shared" si="6"/>
        <v>0.0413784101292259</v>
      </c>
      <c r="F33" s="44">
        <f t="shared" si="7"/>
        <v>0.989949125201638</v>
      </c>
    </row>
    <row r="34" customHeight="1" spans="1:6">
      <c r="A34" s="45" t="s">
        <v>2069</v>
      </c>
      <c r="B34" s="46">
        <v>4602</v>
      </c>
      <c r="C34" s="47">
        <v>5319</v>
      </c>
      <c r="D34" s="47">
        <v>4207</v>
      </c>
      <c r="E34" s="44">
        <f t="shared" si="6"/>
        <v>-0.085832246849196</v>
      </c>
      <c r="F34" s="44">
        <f t="shared" si="7"/>
        <v>0.790938146268096</v>
      </c>
    </row>
    <row r="35" customHeight="1" spans="1:6">
      <c r="A35" s="45" t="s">
        <v>2070</v>
      </c>
      <c r="B35" s="46">
        <v>279</v>
      </c>
      <c r="C35" s="47">
        <v>295</v>
      </c>
      <c r="D35" s="47">
        <v>247</v>
      </c>
      <c r="E35" s="44">
        <f t="shared" si="6"/>
        <v>-0.114695340501792</v>
      </c>
      <c r="F35" s="44">
        <f t="shared" si="7"/>
        <v>0.83728813559322</v>
      </c>
    </row>
    <row r="36" customHeight="1" spans="1:6">
      <c r="A36" s="45" t="s">
        <v>2071</v>
      </c>
      <c r="B36" s="46">
        <v>21</v>
      </c>
      <c r="C36" s="47"/>
      <c r="D36" s="47">
        <v>2</v>
      </c>
      <c r="E36" s="44">
        <f t="shared" si="6"/>
        <v>-0.904761904761905</v>
      </c>
      <c r="F36" s="44"/>
    </row>
    <row r="37" customHeight="1" spans="1:6">
      <c r="A37" s="45"/>
      <c r="B37" s="46"/>
      <c r="C37" s="47"/>
      <c r="D37" s="53"/>
      <c r="E37" s="44"/>
      <c r="F37" s="44"/>
    </row>
    <row r="38" customHeight="1" spans="1:6">
      <c r="A38" s="40" t="s">
        <v>2072</v>
      </c>
      <c r="B38" s="48">
        <v>25877</v>
      </c>
      <c r="C38" s="42">
        <v>28608</v>
      </c>
      <c r="D38" s="48">
        <v>26934</v>
      </c>
      <c r="E38" s="44">
        <f t="shared" ref="E38:E40" si="8">(D38-B38)/B38</f>
        <v>0.0408470842833404</v>
      </c>
      <c r="F38" s="44">
        <f t="shared" ref="F38:F44" si="9">D38/C38</f>
        <v>0.941484899328859</v>
      </c>
    </row>
    <row r="39" customHeight="1" spans="1:6">
      <c r="A39" s="45" t="s">
        <v>2073</v>
      </c>
      <c r="B39" s="52">
        <v>25874</v>
      </c>
      <c r="C39" s="47">
        <v>28508</v>
      </c>
      <c r="D39" s="52">
        <v>26910</v>
      </c>
      <c r="E39" s="44">
        <f t="shared" si="8"/>
        <v>0.0400401947901368</v>
      </c>
      <c r="F39" s="44">
        <f t="shared" si="9"/>
        <v>0.943945559141294</v>
      </c>
    </row>
    <row r="40" customHeight="1" spans="1:6">
      <c r="A40" s="45" t="s">
        <v>2074</v>
      </c>
      <c r="B40" s="52">
        <v>3</v>
      </c>
      <c r="C40" s="47"/>
      <c r="D40" s="52">
        <v>14</v>
      </c>
      <c r="E40" s="44">
        <f t="shared" si="8"/>
        <v>3.66666666666667</v>
      </c>
      <c r="F40" s="44"/>
    </row>
    <row r="41" customHeight="1" spans="1:6">
      <c r="A41" s="45"/>
      <c r="B41" s="46"/>
      <c r="C41" s="47"/>
      <c r="D41" s="53"/>
      <c r="E41" s="44"/>
      <c r="F41" s="44"/>
    </row>
    <row r="42" customHeight="1" spans="1:6">
      <c r="A42" s="45"/>
      <c r="B42" s="46"/>
      <c r="C42" s="47"/>
      <c r="D42" s="53"/>
      <c r="E42" s="44"/>
      <c r="F42" s="44"/>
    </row>
    <row r="43" customHeight="1" spans="1:6">
      <c r="A43" s="40" t="s">
        <v>2075</v>
      </c>
      <c r="B43" s="48">
        <v>13013</v>
      </c>
      <c r="C43" s="42">
        <v>18298</v>
      </c>
      <c r="D43" s="48">
        <v>14550</v>
      </c>
      <c r="E43" s="44">
        <f>(D43-B43)/B43</f>
        <v>0.118112656574195</v>
      </c>
      <c r="F43" s="44">
        <f t="shared" si="9"/>
        <v>0.795168870914854</v>
      </c>
    </row>
    <row r="44" customHeight="1" spans="1:6">
      <c r="A44" s="45" t="s">
        <v>2076</v>
      </c>
      <c r="B44" s="46">
        <v>13013</v>
      </c>
      <c r="C44" s="50">
        <v>14592</v>
      </c>
      <c r="D44" s="50">
        <v>14550</v>
      </c>
      <c r="E44" s="44">
        <f>(D44-B44)/B44</f>
        <v>0.118112656574195</v>
      </c>
      <c r="F44" s="44">
        <f t="shared" si="9"/>
        <v>0.997121710526316</v>
      </c>
    </row>
    <row r="45" customHeight="1" spans="1:6">
      <c r="A45" s="45" t="s">
        <v>2077</v>
      </c>
      <c r="B45" s="46"/>
      <c r="C45" s="50"/>
      <c r="D45" s="50"/>
      <c r="E45" s="44"/>
      <c r="F45" s="44"/>
    </row>
    <row r="46" customHeight="1" spans="1:6">
      <c r="A46" s="45" t="s">
        <v>2078</v>
      </c>
      <c r="B46" s="46"/>
      <c r="C46" s="50"/>
      <c r="D46" s="50"/>
      <c r="E46" s="44"/>
      <c r="F46" s="44"/>
    </row>
    <row r="47" customHeight="1" spans="1:6">
      <c r="A47" s="45"/>
      <c r="B47" s="46"/>
      <c r="C47" s="50"/>
      <c r="D47" s="50"/>
      <c r="E47" s="44"/>
      <c r="F47" s="44"/>
    </row>
    <row r="48" customHeight="1" spans="1:6">
      <c r="A48" s="40" t="s">
        <v>2079</v>
      </c>
      <c r="B48" s="54"/>
      <c r="C48" s="42"/>
      <c r="D48" s="55"/>
      <c r="E48" s="44"/>
      <c r="F48" s="44"/>
    </row>
    <row r="49" customHeight="1" spans="1:6">
      <c r="A49" s="45"/>
      <c r="B49" s="46"/>
      <c r="C49" s="47"/>
      <c r="D49" s="49"/>
      <c r="E49" s="44"/>
      <c r="F49" s="44"/>
    </row>
    <row r="50" customHeight="1" spans="1:6">
      <c r="A50" s="45"/>
      <c r="B50" s="46"/>
      <c r="C50" s="47"/>
      <c r="D50" s="49"/>
      <c r="E50" s="44"/>
      <c r="F50" s="44"/>
    </row>
    <row r="51" customHeight="1" spans="1:6">
      <c r="A51" s="45"/>
      <c r="B51" s="46"/>
      <c r="C51" s="52"/>
      <c r="D51" s="49"/>
      <c r="E51" s="44"/>
      <c r="F51" s="44"/>
    </row>
    <row r="52" customHeight="1" spans="1:6">
      <c r="A52" s="56" t="s">
        <v>2080</v>
      </c>
      <c r="B52" s="48">
        <v>142360</v>
      </c>
      <c r="C52" s="48">
        <v>157340</v>
      </c>
      <c r="D52" s="48">
        <v>151818</v>
      </c>
      <c r="E52" s="44">
        <f t="shared" ref="E52:E54" si="10">(D52-B52)/B52</f>
        <v>0.0664372014610846</v>
      </c>
      <c r="F52" s="44">
        <f t="shared" ref="F52:F54" si="11">D52/C52</f>
        <v>0.964904029490276</v>
      </c>
    </row>
    <row r="53" customHeight="1" spans="1:6">
      <c r="A53" s="57" t="s">
        <v>2081</v>
      </c>
      <c r="B53" s="58">
        <v>91405</v>
      </c>
      <c r="C53" s="58">
        <v>97728</v>
      </c>
      <c r="D53" s="58">
        <v>108402</v>
      </c>
      <c r="E53" s="44">
        <f t="shared" si="10"/>
        <v>0.185952628412012</v>
      </c>
      <c r="F53" s="44">
        <f t="shared" si="11"/>
        <v>1.10922151277014</v>
      </c>
    </row>
    <row r="54" customHeight="1" spans="1:6">
      <c r="A54" s="59" t="s">
        <v>2082</v>
      </c>
      <c r="B54" s="60">
        <v>68277</v>
      </c>
      <c r="C54" s="60">
        <v>69858</v>
      </c>
      <c r="D54" s="61">
        <v>78524</v>
      </c>
      <c r="E54" s="44">
        <f t="shared" si="10"/>
        <v>0.150079821901958</v>
      </c>
      <c r="F54" s="44">
        <f t="shared" si="11"/>
        <v>1.12405164762805</v>
      </c>
    </row>
    <row r="55" customHeight="1" spans="1:6">
      <c r="A55" s="59" t="s">
        <v>2083</v>
      </c>
      <c r="B55" s="60"/>
      <c r="C55" s="60"/>
      <c r="D55" s="61"/>
      <c r="E55" s="44"/>
      <c r="F55" s="44"/>
    </row>
    <row r="56" customHeight="1" spans="1:6">
      <c r="A56" s="59" t="s">
        <v>2084</v>
      </c>
      <c r="B56" s="60"/>
      <c r="C56" s="60"/>
      <c r="D56" s="61"/>
      <c r="E56" s="44"/>
      <c r="F56" s="44"/>
    </row>
    <row r="57" customHeight="1" spans="1:6">
      <c r="A57" s="59" t="s">
        <v>2085</v>
      </c>
      <c r="B57" s="60">
        <v>6572</v>
      </c>
      <c r="C57" s="60">
        <v>6242</v>
      </c>
      <c r="D57" s="61">
        <v>8501</v>
      </c>
      <c r="E57" s="44">
        <f t="shared" ref="E57:E60" si="12">(D57-B57)/B57</f>
        <v>0.293517954960438</v>
      </c>
      <c r="F57" s="44">
        <f t="shared" ref="F57:F60" si="13">D57/C57</f>
        <v>1.36190323614226</v>
      </c>
    </row>
    <row r="58" customHeight="1" spans="1:6">
      <c r="A58" s="59" t="s">
        <v>2086</v>
      </c>
      <c r="B58" s="60">
        <v>10916</v>
      </c>
      <c r="C58" s="60">
        <v>12617</v>
      </c>
      <c r="D58" s="61">
        <v>12941</v>
      </c>
      <c r="E58" s="44">
        <f t="shared" si="12"/>
        <v>0.185507511909124</v>
      </c>
      <c r="F58" s="44">
        <f t="shared" si="13"/>
        <v>1.02567963858286</v>
      </c>
    </row>
    <row r="59" customHeight="1" spans="1:6">
      <c r="A59" s="59" t="s">
        <v>2087</v>
      </c>
      <c r="B59" s="60"/>
      <c r="C59" s="60">
        <v>2983</v>
      </c>
      <c r="D59" s="61">
        <v>2383</v>
      </c>
      <c r="E59" s="44"/>
      <c r="F59" s="44">
        <f t="shared" si="13"/>
        <v>0.798860207844452</v>
      </c>
    </row>
    <row r="60" customHeight="1" spans="1:6">
      <c r="A60" s="59" t="s">
        <v>2088</v>
      </c>
      <c r="B60" s="60">
        <v>5640</v>
      </c>
      <c r="C60" s="60">
        <v>6028</v>
      </c>
      <c r="D60" s="61">
        <v>6053</v>
      </c>
      <c r="E60" s="44">
        <f t="shared" si="12"/>
        <v>0.0732269503546099</v>
      </c>
      <c r="F60" s="44">
        <f t="shared" si="13"/>
        <v>1.00414731254147</v>
      </c>
    </row>
    <row r="61" customHeight="1" spans="1:6">
      <c r="A61" s="59" t="s">
        <v>2089</v>
      </c>
      <c r="B61" s="62"/>
      <c r="C61" s="60"/>
      <c r="D61" s="61"/>
      <c r="E61" s="44"/>
      <c r="F61" s="44"/>
    </row>
    <row r="62" customHeight="1" spans="1:6">
      <c r="A62" s="59" t="s">
        <v>2090</v>
      </c>
      <c r="B62" s="62"/>
      <c r="C62" s="60"/>
      <c r="D62" s="61"/>
      <c r="E62" s="44"/>
      <c r="F62" s="44"/>
    </row>
    <row r="63" customHeight="1" spans="1:6">
      <c r="A63" s="63" t="s">
        <v>2091</v>
      </c>
      <c r="B63" s="64">
        <v>83558</v>
      </c>
      <c r="C63" s="43">
        <v>87003</v>
      </c>
      <c r="D63" s="64">
        <v>79501</v>
      </c>
      <c r="E63" s="44">
        <f>(D63-B63)/B63</f>
        <v>-0.048553100840135</v>
      </c>
      <c r="F63" s="44">
        <f>D63/C63</f>
        <v>0.913773088284312</v>
      </c>
    </row>
    <row r="64" customHeight="1" spans="1:6">
      <c r="A64" s="65" t="s">
        <v>2092</v>
      </c>
      <c r="B64" s="48">
        <v>317323</v>
      </c>
      <c r="C64" s="48">
        <f>C52+C53+C63</f>
        <v>342071</v>
      </c>
      <c r="D64" s="48">
        <f>D52+D53+D63</f>
        <v>339721</v>
      </c>
      <c r="E64" s="44">
        <f>(D64-B64)/B64</f>
        <v>0.0705842312092095</v>
      </c>
      <c r="F64" s="44">
        <f>D64/C64</f>
        <v>0.993130081181977</v>
      </c>
    </row>
  </sheetData>
  <mergeCells count="4">
    <mergeCell ref="A1:F1"/>
    <mergeCell ref="C3:F3"/>
    <mergeCell ref="A3:A4"/>
    <mergeCell ref="B3:B4"/>
  </mergeCells>
  <conditionalFormatting sqref="A53:D53">
    <cfRule type="expression" dxfId="2" priority="5" stopIfTrue="1">
      <formula>"len($A:$A)=3"</formula>
    </cfRule>
  </conditionalFormatting>
  <conditionalFormatting sqref="D23:D25">
    <cfRule type="expression" dxfId="1" priority="3" stopIfTrue="1">
      <formula>"len($A:$A)=3"</formula>
    </cfRule>
  </conditionalFormatting>
  <conditionalFormatting sqref="D44:D47">
    <cfRule type="expression" dxfId="1" priority="4" stopIfTrue="1">
      <formula>"len($A:$A)=3"</formula>
    </cfRule>
  </conditionalFormatting>
  <conditionalFormatting sqref="E5:E64">
    <cfRule type="expression" dxfId="1" priority="2" stopIfTrue="1">
      <formula>"len($A:$A)=3"</formula>
    </cfRule>
  </conditionalFormatting>
  <conditionalFormatting sqref="F5:F64">
    <cfRule type="expression" dxfId="1" priority="1" stopIfTrue="1">
      <formula>"len($A:$A)=3"</formula>
    </cfRule>
  </conditionalFormatting>
  <conditionalFormatting sqref="A5:B5 A36:B36 A10:B10 A30:B30 A18:B18 A42:B42 A24:B24 A47:B47">
    <cfRule type="expression" dxfId="1" priority="7" stopIfTrue="1">
      <formula>"len($A:$A)=3"</formula>
    </cfRule>
  </conditionalFormatting>
  <conditionalFormatting sqref="A9:C9 A10:D10 A15:D17 A47:C48 A22:D22 A23:C24 A43:D43 A44:C44 A28:D29 A35:C36 A37:D37">
    <cfRule type="expression" dxfId="1" priority="6" stopIfTrue="1">
      <formula>"len($A:$A)=3"</formula>
    </cfRule>
  </conditionalFormatting>
  <dataValidations count="1">
    <dataValidation type="textLength" operator="lessThanOrEqual" allowBlank="1" showInputMessage="1" showErrorMessage="1" errorTitle="提示" error="此处最多只能输入 [20] 个字符。" sqref="B3 D4">
      <formula1>20</formula1>
    </dataValidation>
  </dataValidations>
  <pageMargins left="0.691666666666667" right="0.691666666666667" top="0.75" bottom="0.75" header="0" footer="0"/>
  <pageSetup paperSize="9" scale="69" orientation="portrait" blackAndWhite="1" useFirstPageNumber="1"/>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G6"/>
  <sheetViews>
    <sheetView showGridLines="0" view="pageBreakPreview" zoomScale="60" zoomScaleNormal="100" topLeftCell="A4" workbookViewId="0">
      <selection activeCell="A1" sqref="A1:G1"/>
    </sheetView>
  </sheetViews>
  <sheetFormatPr defaultColWidth="9.71296296296296" defaultRowHeight="14.25" customHeight="1" outlineLevelRow="5" outlineLevelCol="6"/>
  <cols>
    <col min="1" max="1" width="33.6296296296296" style="1" customWidth="1"/>
    <col min="2" max="7" width="15.6203703703704" style="1" customWidth="1"/>
    <col min="8" max="16384" width="9.74074074074074" style="2" customWidth="1"/>
  </cols>
  <sheetData>
    <row r="1" ht="50.25" customHeight="1" spans="1:7">
      <c r="A1" s="3" t="s">
        <v>2095</v>
      </c>
      <c r="B1" s="3"/>
      <c r="C1" s="3"/>
      <c r="D1" s="3"/>
      <c r="E1" s="3"/>
      <c r="F1" s="3"/>
      <c r="G1" s="3"/>
    </row>
    <row r="2" ht="20.25" customHeight="1" spans="1:7">
      <c r="A2" s="26"/>
      <c r="B2" s="26"/>
      <c r="C2" s="26"/>
      <c r="D2" s="26"/>
      <c r="E2" s="26"/>
      <c r="F2" s="26"/>
      <c r="G2" s="27" t="s">
        <v>1</v>
      </c>
    </row>
    <row r="3" ht="30" customHeight="1" spans="1:7">
      <c r="A3" s="28" t="s">
        <v>2096</v>
      </c>
      <c r="B3" s="29" t="s">
        <v>2097</v>
      </c>
      <c r="C3" s="29"/>
      <c r="D3" s="7"/>
      <c r="E3" s="29" t="s">
        <v>2098</v>
      </c>
      <c r="F3" s="29"/>
      <c r="G3" s="7"/>
    </row>
    <row r="4" ht="30" customHeight="1" spans="1:7">
      <c r="A4" s="30"/>
      <c r="B4" s="21" t="s">
        <v>1429</v>
      </c>
      <c r="C4" s="21" t="s">
        <v>2099</v>
      </c>
      <c r="D4" s="21" t="s">
        <v>2100</v>
      </c>
      <c r="E4" s="21" t="s">
        <v>1429</v>
      </c>
      <c r="F4" s="21" t="s">
        <v>2099</v>
      </c>
      <c r="G4" s="21" t="s">
        <v>2100</v>
      </c>
    </row>
    <row r="5" ht="20.25" customHeight="1" spans="1:7">
      <c r="A5" s="8" t="s">
        <v>2101</v>
      </c>
      <c r="B5" s="9">
        <v>826100</v>
      </c>
      <c r="C5" s="9">
        <v>480100</v>
      </c>
      <c r="D5" s="9">
        <v>346000</v>
      </c>
      <c r="E5" s="9">
        <v>755732</v>
      </c>
      <c r="F5" s="9">
        <v>417972</v>
      </c>
      <c r="G5" s="9">
        <v>337760</v>
      </c>
    </row>
    <row r="6" ht="20.25" customHeight="1" spans="1:7">
      <c r="A6" s="8" t="s">
        <v>1430</v>
      </c>
      <c r="B6" s="9">
        <v>0</v>
      </c>
      <c r="C6" s="9">
        <v>0</v>
      </c>
      <c r="D6" s="9">
        <v>0</v>
      </c>
      <c r="E6" s="9">
        <v>0</v>
      </c>
      <c r="F6" s="9">
        <v>0</v>
      </c>
      <c r="G6" s="9">
        <v>0</v>
      </c>
    </row>
  </sheetData>
  <mergeCells count="4">
    <mergeCell ref="A1:G1"/>
    <mergeCell ref="B3:D3"/>
    <mergeCell ref="E3:G3"/>
    <mergeCell ref="A3:A4"/>
  </mergeCells>
  <pageMargins left="0.691666666666667" right="0.691666666666667" top="0.75" bottom="0.75" header="0" footer="0"/>
  <pageSetup paperSize="9" scale="64" orientation="portrait" blackAndWhite="1" useFirstPageNumber="1"/>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9"/>
  <sheetViews>
    <sheetView showGridLines="0" view="pageBreakPreview" zoomScale="60" zoomScaleNormal="100" workbookViewId="0">
      <selection activeCell="H17" sqref="H17"/>
    </sheetView>
  </sheetViews>
  <sheetFormatPr defaultColWidth="9.71296296296296" defaultRowHeight="14.25" customHeight="1"/>
  <cols>
    <col min="1" max="1" width="6.12962962962963" style="11" customWidth="1"/>
    <col min="2" max="2" width="9.23148148148148" style="11" customWidth="1"/>
    <col min="3" max="3" width="31.5" style="13" customWidth="1"/>
    <col min="4" max="4" width="21.5833333333333" style="13" customWidth="1"/>
    <col min="5" max="5" width="16.2314814814815" style="13" customWidth="1"/>
    <col min="6" max="6" width="22.8425925925926" style="13" customWidth="1"/>
    <col min="7" max="7" width="25.6296296296296" style="13" customWidth="1"/>
    <col min="8" max="8" width="21.8796296296296" style="13" customWidth="1"/>
    <col min="9" max="9" width="11.3796296296296" style="14" customWidth="1"/>
    <col min="10" max="10" width="17.6944444444444" style="11" customWidth="1"/>
    <col min="11" max="16384" width="9.74074074074074" style="10" customWidth="1"/>
  </cols>
  <sheetData>
    <row r="1" s="10" customFormat="1" ht="50.25" customHeight="1" spans="1:10">
      <c r="A1" s="15" t="s">
        <v>2102</v>
      </c>
      <c r="B1" s="15"/>
      <c r="C1" s="15"/>
      <c r="D1" s="15"/>
      <c r="E1" s="15"/>
      <c r="F1" s="15"/>
      <c r="G1" s="15"/>
      <c r="H1" s="15"/>
      <c r="I1" s="15"/>
      <c r="J1" s="15"/>
    </row>
    <row r="2" s="10" customFormat="1" ht="20.25" customHeight="1" spans="1:10">
      <c r="A2" s="16"/>
      <c r="B2" s="16"/>
      <c r="C2" s="17"/>
      <c r="D2" s="17"/>
      <c r="E2" s="17"/>
      <c r="F2" s="17"/>
      <c r="G2" s="17"/>
      <c r="H2" s="17"/>
      <c r="I2" s="17"/>
      <c r="J2" s="23" t="s">
        <v>1</v>
      </c>
    </row>
    <row r="3" s="11" customFormat="1" ht="30" customHeight="1" spans="1:10">
      <c r="A3" s="6" t="s">
        <v>108</v>
      </c>
      <c r="B3" s="7" t="s">
        <v>1410</v>
      </c>
      <c r="C3" s="7" t="s">
        <v>1976</v>
      </c>
      <c r="D3" s="7" t="s">
        <v>2103</v>
      </c>
      <c r="E3" s="7" t="s">
        <v>2104</v>
      </c>
      <c r="F3" s="7" t="s">
        <v>2105</v>
      </c>
      <c r="G3" s="7" t="s">
        <v>2106</v>
      </c>
      <c r="H3" s="7" t="s">
        <v>2107</v>
      </c>
      <c r="I3" s="7" t="s">
        <v>2108</v>
      </c>
      <c r="J3" s="7" t="s">
        <v>2109</v>
      </c>
    </row>
    <row r="4" s="12" customFormat="1" ht="41" customHeight="1" spans="1:10">
      <c r="A4" s="18" t="s">
        <v>2110</v>
      </c>
      <c r="B4" s="19" t="s">
        <v>2101</v>
      </c>
      <c r="C4" s="19" t="s">
        <v>2111</v>
      </c>
      <c r="D4" s="19" t="s">
        <v>2112</v>
      </c>
      <c r="E4" s="19" t="s">
        <v>2113</v>
      </c>
      <c r="F4" s="19" t="s">
        <v>2114</v>
      </c>
      <c r="G4" s="19" t="s">
        <v>2115</v>
      </c>
      <c r="H4" s="19" t="s">
        <v>2116</v>
      </c>
      <c r="I4" s="24">
        <v>8900</v>
      </c>
      <c r="J4" s="19" t="s">
        <v>2117</v>
      </c>
    </row>
    <row r="5" s="12" customFormat="1" ht="41" customHeight="1" spans="1:10">
      <c r="A5" s="18" t="s">
        <v>2118</v>
      </c>
      <c r="B5" s="19" t="s">
        <v>2101</v>
      </c>
      <c r="C5" s="19" t="s">
        <v>2119</v>
      </c>
      <c r="D5" s="19" t="s">
        <v>2120</v>
      </c>
      <c r="E5" s="19" t="s">
        <v>2113</v>
      </c>
      <c r="F5" s="19" t="s">
        <v>2114</v>
      </c>
      <c r="G5" s="19" t="s">
        <v>2121</v>
      </c>
      <c r="H5" s="19" t="s">
        <v>2116</v>
      </c>
      <c r="I5" s="24">
        <v>10000</v>
      </c>
      <c r="J5" s="19" t="s">
        <v>2117</v>
      </c>
    </row>
    <row r="6" s="12" customFormat="1" ht="41" customHeight="1" spans="1:10">
      <c r="A6" s="18" t="s">
        <v>2122</v>
      </c>
      <c r="B6" s="19" t="s">
        <v>2101</v>
      </c>
      <c r="C6" s="19" t="s">
        <v>2123</v>
      </c>
      <c r="D6" s="19" t="s">
        <v>2124</v>
      </c>
      <c r="E6" s="19" t="s">
        <v>2125</v>
      </c>
      <c r="F6" s="19" t="s">
        <v>2126</v>
      </c>
      <c r="G6" s="19" t="s">
        <v>2126</v>
      </c>
      <c r="H6" s="19" t="s">
        <v>2116</v>
      </c>
      <c r="I6" s="24">
        <v>39600</v>
      </c>
      <c r="J6" s="19" t="s">
        <v>2127</v>
      </c>
    </row>
    <row r="7" s="12" customFormat="1" ht="54" customHeight="1" spans="1:10">
      <c r="A7" s="18" t="s">
        <v>2128</v>
      </c>
      <c r="B7" s="19" t="s">
        <v>2101</v>
      </c>
      <c r="C7" s="19" t="s">
        <v>2129</v>
      </c>
      <c r="D7" s="19" t="s">
        <v>2130</v>
      </c>
      <c r="E7" s="19" t="s">
        <v>2113</v>
      </c>
      <c r="F7" s="19" t="s">
        <v>2131</v>
      </c>
      <c r="G7" s="19" t="s">
        <v>2132</v>
      </c>
      <c r="H7" s="19" t="s">
        <v>2116</v>
      </c>
      <c r="I7" s="24">
        <v>89000</v>
      </c>
      <c r="J7" s="19" t="s">
        <v>2133</v>
      </c>
    </row>
    <row r="8" s="10" customFormat="1" ht="20.25" customHeight="1" spans="1:10">
      <c r="A8" s="20"/>
      <c r="B8" s="21"/>
      <c r="C8" s="22"/>
      <c r="D8" s="22"/>
      <c r="E8" s="21"/>
      <c r="F8" s="22"/>
      <c r="G8" s="22"/>
      <c r="H8" s="21"/>
      <c r="I8" s="25"/>
      <c r="J8" s="21"/>
    </row>
    <row r="9" s="10" customFormat="1" ht="20.25" customHeight="1" spans="1:10">
      <c r="A9" s="20"/>
      <c r="B9" s="21"/>
      <c r="C9" s="22"/>
      <c r="D9" s="22"/>
      <c r="E9" s="21"/>
      <c r="F9" s="22"/>
      <c r="G9" s="22"/>
      <c r="H9" s="21"/>
      <c r="I9" s="25"/>
      <c r="J9" s="21"/>
    </row>
  </sheetData>
  <mergeCells count="1">
    <mergeCell ref="A1:J1"/>
  </mergeCells>
  <pageMargins left="0.691666666666667" right="0.691666666666667" top="0.75" bottom="0.75" header="0" footer="0"/>
  <pageSetup paperSize="9" scale="44" orientation="portrait" blackAndWhite="1" useFirstPageNumber="1"/>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C24"/>
  <sheetViews>
    <sheetView showGridLines="0" view="pageBreakPreview" zoomScaleNormal="100" workbookViewId="0">
      <selection activeCell="I15" sqref="I15"/>
    </sheetView>
  </sheetViews>
  <sheetFormatPr defaultColWidth="13.6111111111111" defaultRowHeight="14.25" customHeight="1" outlineLevelCol="2"/>
  <cols>
    <col min="1" max="1" width="36.3796296296296" style="1" customWidth="1"/>
    <col min="2" max="3" width="15.6203703703704" style="1" customWidth="1"/>
    <col min="4" max="16384" width="13.8703703703704" style="2" customWidth="1"/>
  </cols>
  <sheetData>
    <row r="1" ht="50.25" customHeight="1" spans="1:3">
      <c r="A1" s="3" t="s">
        <v>2134</v>
      </c>
      <c r="B1" s="3"/>
      <c r="C1" s="3"/>
    </row>
    <row r="2" ht="20.25" customHeight="1" spans="1:3">
      <c r="A2" s="4"/>
      <c r="B2" s="4"/>
      <c r="C2" s="5" t="s">
        <v>1</v>
      </c>
    </row>
    <row r="3" ht="30" customHeight="1" spans="1:3">
      <c r="A3" s="6" t="s">
        <v>58</v>
      </c>
      <c r="B3" s="7" t="s">
        <v>2135</v>
      </c>
      <c r="C3" s="7" t="s">
        <v>2136</v>
      </c>
    </row>
    <row r="4" ht="20.25" customHeight="1" spans="1:3">
      <c r="A4" s="8" t="s">
        <v>2137</v>
      </c>
      <c r="B4" s="9">
        <f>SUM(B5:B6)</f>
        <v>614155</v>
      </c>
      <c r="C4" s="9">
        <f>SUM(C5:C6)</f>
        <v>614155</v>
      </c>
    </row>
    <row r="5" ht="20.25" customHeight="1" spans="1:3">
      <c r="A5" s="8" t="s">
        <v>2138</v>
      </c>
      <c r="B5" s="9">
        <v>419305</v>
      </c>
      <c r="C5" s="9">
        <v>419305</v>
      </c>
    </row>
    <row r="6" ht="20.25" customHeight="1" spans="1:3">
      <c r="A6" s="8" t="s">
        <v>2139</v>
      </c>
      <c r="B6" s="9">
        <v>194850</v>
      </c>
      <c r="C6" s="9">
        <v>194850</v>
      </c>
    </row>
    <row r="7" ht="20.25" customHeight="1" spans="1:3">
      <c r="A7" s="8" t="s">
        <v>2140</v>
      </c>
      <c r="B7" s="9">
        <f>SUM(B8:B9)</f>
        <v>682600</v>
      </c>
      <c r="C7" s="9">
        <f>SUM(C8:C9)</f>
        <v>682600</v>
      </c>
    </row>
    <row r="8" ht="20.25" customHeight="1" spans="1:3">
      <c r="A8" s="8" t="s">
        <v>2138</v>
      </c>
      <c r="B8" s="9">
        <v>480100</v>
      </c>
      <c r="C8" s="9">
        <v>480100</v>
      </c>
    </row>
    <row r="9" ht="20.25" customHeight="1" spans="1:3">
      <c r="A9" s="8" t="s">
        <v>2141</v>
      </c>
      <c r="B9" s="9">
        <v>202500</v>
      </c>
      <c r="C9" s="9">
        <v>202500</v>
      </c>
    </row>
    <row r="10" ht="20.25" customHeight="1" spans="1:3">
      <c r="A10" s="8" t="s">
        <v>2142</v>
      </c>
      <c r="B10" s="9">
        <f>SUM(B11:B12)</f>
        <v>201300</v>
      </c>
      <c r="C10" s="9">
        <f>SUM(C11:C12)</f>
        <v>201300</v>
      </c>
    </row>
    <row r="11" ht="20.25" customHeight="1" spans="1:3">
      <c r="A11" s="8" t="s">
        <v>2138</v>
      </c>
      <c r="B11" s="9">
        <v>52700</v>
      </c>
      <c r="C11" s="9">
        <v>52700</v>
      </c>
    </row>
    <row r="12" ht="20.25" customHeight="1" spans="1:3">
      <c r="A12" s="8" t="s">
        <v>2141</v>
      </c>
      <c r="B12" s="9">
        <v>148600</v>
      </c>
      <c r="C12" s="9">
        <v>148600</v>
      </c>
    </row>
    <row r="13" ht="20.25" customHeight="1" spans="1:3">
      <c r="A13" s="8" t="s">
        <v>2143</v>
      </c>
      <c r="B13" s="9">
        <f>SUM(B14:B15)</f>
        <v>59723</v>
      </c>
      <c r="C13" s="9">
        <f>SUM(C14:C15)</f>
        <v>59723</v>
      </c>
    </row>
    <row r="14" ht="20.25" customHeight="1" spans="1:3">
      <c r="A14" s="8" t="s">
        <v>2144</v>
      </c>
      <c r="B14" s="9">
        <v>54033</v>
      </c>
      <c r="C14" s="9">
        <v>54033</v>
      </c>
    </row>
    <row r="15" ht="20.25" customHeight="1" spans="1:3">
      <c r="A15" s="8" t="s">
        <v>2145</v>
      </c>
      <c r="B15" s="9">
        <v>5690</v>
      </c>
      <c r="C15" s="9">
        <v>5690</v>
      </c>
    </row>
    <row r="16" ht="20.25" customHeight="1" spans="1:3">
      <c r="A16" s="8" t="s">
        <v>2146</v>
      </c>
      <c r="B16" s="9">
        <f>SUM(B17:B18)</f>
        <v>21211</v>
      </c>
      <c r="C16" s="9">
        <f>SUM(C17:C18)</f>
        <v>21211</v>
      </c>
    </row>
    <row r="17" ht="20.25" customHeight="1" spans="1:3">
      <c r="A17" s="8" t="s">
        <v>2144</v>
      </c>
      <c r="B17" s="9">
        <v>14092</v>
      </c>
      <c r="C17" s="9">
        <v>14092</v>
      </c>
    </row>
    <row r="18" ht="20.25" customHeight="1" spans="1:3">
      <c r="A18" s="8" t="s">
        <v>2145</v>
      </c>
      <c r="B18" s="9">
        <v>7119</v>
      </c>
      <c r="C18" s="9">
        <v>7119</v>
      </c>
    </row>
    <row r="19" ht="20.25" customHeight="1" spans="1:3">
      <c r="A19" s="8" t="s">
        <v>2147</v>
      </c>
      <c r="B19" s="9">
        <f>SUM(B20:B21)</f>
        <v>755732</v>
      </c>
      <c r="C19" s="9">
        <f>SUM(C20:C21)</f>
        <v>755732</v>
      </c>
    </row>
    <row r="20" ht="20.25" customHeight="1" spans="1:3">
      <c r="A20" s="8" t="s">
        <v>2138</v>
      </c>
      <c r="B20" s="9">
        <v>417972</v>
      </c>
      <c r="C20" s="9">
        <v>417972</v>
      </c>
    </row>
    <row r="21" ht="20.25" customHeight="1" spans="1:3">
      <c r="A21" s="8" t="s">
        <v>2141</v>
      </c>
      <c r="B21" s="9">
        <v>337760</v>
      </c>
      <c r="C21" s="9">
        <v>337760</v>
      </c>
    </row>
    <row r="22" ht="20.25" customHeight="1" spans="1:3">
      <c r="A22" s="8" t="s">
        <v>2148</v>
      </c>
      <c r="B22" s="9">
        <f>SUM(B23:B24)</f>
        <v>826100</v>
      </c>
      <c r="C22" s="9">
        <f>SUM(C23:C24)</f>
        <v>826100</v>
      </c>
    </row>
    <row r="23" ht="20.25" customHeight="1" spans="1:3">
      <c r="A23" s="8" t="s">
        <v>2138</v>
      </c>
      <c r="B23" s="9">
        <v>480100</v>
      </c>
      <c r="C23" s="9">
        <v>480100</v>
      </c>
    </row>
    <row r="24" ht="20.25" customHeight="1" spans="1:3">
      <c r="A24" s="8" t="s">
        <v>2141</v>
      </c>
      <c r="B24" s="9">
        <v>346000</v>
      </c>
      <c r="C24" s="9">
        <v>346000</v>
      </c>
    </row>
  </sheetData>
  <mergeCells count="1">
    <mergeCell ref="A1:C1"/>
  </mergeCells>
  <pageMargins left="0.691666666666667" right="0.691666666666667" top="0.75" bottom="0.75" header="0" footer="0"/>
  <pageSetup paperSize="9" orientation="portrait" blackAndWhite="1" useFirstPageNumber="1"/>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158"/>
  <sheetViews>
    <sheetView showGridLines="0" view="pageBreakPreview" zoomScaleNormal="100" workbookViewId="0">
      <selection activeCell="B591" sqref="B591"/>
    </sheetView>
  </sheetViews>
  <sheetFormatPr defaultColWidth="9.71296296296296" defaultRowHeight="12" customHeight="1"/>
  <cols>
    <col min="1" max="1" width="8.62037037037037" style="33" customWidth="1"/>
    <col min="2" max="2" width="42.9907407407407" style="90" customWidth="1"/>
    <col min="3" max="3" width="14.3796296296296" style="2" customWidth="1"/>
    <col min="4" max="7" width="14.3796296296296" style="90" customWidth="1"/>
    <col min="8" max="8" width="12.8796296296296" style="2" customWidth="1"/>
    <col min="9" max="11" width="12.8796296296296" style="90" customWidth="1"/>
    <col min="12" max="16384" width="9.12962962962963" style="2"/>
  </cols>
  <sheetData>
    <row r="1" ht="50.25" customHeight="1" spans="1:11">
      <c r="A1" s="32" t="s">
        <v>106</v>
      </c>
      <c r="B1" s="32"/>
      <c r="C1" s="103"/>
      <c r="D1" s="32"/>
      <c r="E1" s="32"/>
      <c r="F1" s="32"/>
      <c r="G1" s="32"/>
      <c r="H1" s="103"/>
      <c r="I1" s="32"/>
      <c r="J1" s="32"/>
      <c r="K1" s="32"/>
    </row>
    <row r="2" ht="20.25" customHeight="1" spans="2:11">
      <c r="B2" s="112"/>
      <c r="C2" s="103"/>
      <c r="D2" s="5"/>
      <c r="E2" s="5"/>
      <c r="F2" s="112"/>
      <c r="G2" s="112"/>
      <c r="H2" s="103"/>
      <c r="I2" s="5"/>
      <c r="J2" s="5"/>
      <c r="K2" s="5" t="s">
        <v>107</v>
      </c>
    </row>
    <row r="3" ht="30" customHeight="1" spans="1:11">
      <c r="A3" s="6" t="s">
        <v>108</v>
      </c>
      <c r="B3" s="7" t="s">
        <v>109</v>
      </c>
      <c r="C3" s="7" t="s">
        <v>3</v>
      </c>
      <c r="D3" s="7" t="s">
        <v>4</v>
      </c>
      <c r="E3" s="7" t="s">
        <v>5</v>
      </c>
      <c r="F3" s="7" t="s">
        <v>6</v>
      </c>
      <c r="G3" s="7" t="s">
        <v>7</v>
      </c>
      <c r="H3" s="7" t="s">
        <v>8</v>
      </c>
      <c r="I3" s="7" t="s">
        <v>9</v>
      </c>
      <c r="J3" s="7" t="s">
        <v>10</v>
      </c>
      <c r="K3" s="7" t="s">
        <v>59</v>
      </c>
    </row>
    <row r="4" ht="20.25" customHeight="1" spans="1:11">
      <c r="A4" s="20" t="s">
        <v>110</v>
      </c>
      <c r="B4" s="114" t="s">
        <v>60</v>
      </c>
      <c r="C4" s="9">
        <v>0</v>
      </c>
      <c r="D4" s="9">
        <v>39374</v>
      </c>
      <c r="E4" s="9">
        <v>30960</v>
      </c>
      <c r="F4" s="9">
        <v>25722</v>
      </c>
      <c r="G4" s="9">
        <v>30863</v>
      </c>
      <c r="H4" s="100">
        <f t="shared" ref="H4:H67" si="0">IF(C4&lt;&gt;0,(G4/C4)*100,0)</f>
        <v>0</v>
      </c>
      <c r="I4" s="91">
        <f t="shared" ref="I4:I67" si="1">IF(D4&lt;&gt;0,(G4/D4)*100,0)</f>
        <v>78.3842129323919</v>
      </c>
      <c r="J4" s="91">
        <f t="shared" ref="J4:J67" si="2">IF(E4&lt;&gt;0,(G4/E4)*100,0)</f>
        <v>99.6866925064599</v>
      </c>
      <c r="K4" s="91">
        <f t="shared" ref="K4:K67" si="3">IF(F4&lt;&gt;0,(G4/F4)*100,0)</f>
        <v>119.986781743255</v>
      </c>
    </row>
    <row r="5" ht="20.25" customHeight="1" spans="1:11">
      <c r="A5" s="20"/>
      <c r="B5" s="114" t="s">
        <v>111</v>
      </c>
      <c r="C5" s="9">
        <v>0</v>
      </c>
      <c r="D5" s="9">
        <v>902</v>
      </c>
      <c r="E5" s="9">
        <v>881</v>
      </c>
      <c r="F5" s="9">
        <v>1023</v>
      </c>
      <c r="G5" s="9">
        <v>881</v>
      </c>
      <c r="H5" s="100">
        <f t="shared" si="0"/>
        <v>0</v>
      </c>
      <c r="I5" s="91">
        <f t="shared" si="1"/>
        <v>97.6718403547672</v>
      </c>
      <c r="J5" s="91">
        <f t="shared" si="2"/>
        <v>100</v>
      </c>
      <c r="K5" s="91">
        <f t="shared" si="3"/>
        <v>86.119257086999</v>
      </c>
    </row>
    <row r="6" ht="20.25" customHeight="1" spans="1:11">
      <c r="A6" s="20"/>
      <c r="B6" s="114" t="s">
        <v>112</v>
      </c>
      <c r="C6" s="9">
        <v>0</v>
      </c>
      <c r="D6" s="9">
        <v>0</v>
      </c>
      <c r="E6" s="9">
        <v>0</v>
      </c>
      <c r="F6" s="9">
        <v>508</v>
      </c>
      <c r="G6" s="9">
        <v>501</v>
      </c>
      <c r="H6" s="100">
        <f t="shared" si="0"/>
        <v>0</v>
      </c>
      <c r="I6" s="91">
        <f t="shared" si="1"/>
        <v>0</v>
      </c>
      <c r="J6" s="91">
        <f t="shared" si="2"/>
        <v>0</v>
      </c>
      <c r="K6" s="91">
        <f t="shared" si="3"/>
        <v>98.6220472440945</v>
      </c>
    </row>
    <row r="7" ht="20.25" customHeight="1" spans="1:11">
      <c r="A7" s="20"/>
      <c r="B7" s="114" t="s">
        <v>113</v>
      </c>
      <c r="C7" s="9">
        <v>0</v>
      </c>
      <c r="D7" s="9">
        <v>0</v>
      </c>
      <c r="E7" s="9">
        <v>0</v>
      </c>
      <c r="F7" s="9">
        <v>46</v>
      </c>
      <c r="G7" s="9">
        <v>68</v>
      </c>
      <c r="H7" s="100">
        <f t="shared" si="0"/>
        <v>0</v>
      </c>
      <c r="I7" s="91">
        <f t="shared" si="1"/>
        <v>0</v>
      </c>
      <c r="J7" s="91">
        <f t="shared" si="2"/>
        <v>0</v>
      </c>
      <c r="K7" s="91">
        <f t="shared" si="3"/>
        <v>147.826086956522</v>
      </c>
    </row>
    <row r="8" ht="20.25" customHeight="1" spans="1:11">
      <c r="A8" s="20"/>
      <c r="B8" s="114" t="s">
        <v>114</v>
      </c>
      <c r="C8" s="9">
        <v>0</v>
      </c>
      <c r="D8" s="9">
        <v>0</v>
      </c>
      <c r="E8" s="9">
        <v>0</v>
      </c>
      <c r="F8" s="9">
        <v>0</v>
      </c>
      <c r="G8" s="9">
        <v>0</v>
      </c>
      <c r="H8" s="100">
        <f t="shared" si="0"/>
        <v>0</v>
      </c>
      <c r="I8" s="91">
        <f t="shared" si="1"/>
        <v>0</v>
      </c>
      <c r="J8" s="91">
        <f t="shared" si="2"/>
        <v>0</v>
      </c>
      <c r="K8" s="91">
        <f t="shared" si="3"/>
        <v>0</v>
      </c>
    </row>
    <row r="9" ht="20.25" customHeight="1" spans="1:11">
      <c r="A9" s="20"/>
      <c r="B9" s="114" t="s">
        <v>115</v>
      </c>
      <c r="C9" s="9">
        <v>0</v>
      </c>
      <c r="D9" s="9">
        <v>0</v>
      </c>
      <c r="E9" s="9">
        <v>0</v>
      </c>
      <c r="F9" s="9">
        <v>50</v>
      </c>
      <c r="G9" s="9">
        <v>38</v>
      </c>
      <c r="H9" s="100">
        <f t="shared" si="0"/>
        <v>0</v>
      </c>
      <c r="I9" s="91">
        <f t="shared" si="1"/>
        <v>0</v>
      </c>
      <c r="J9" s="91">
        <f t="shared" si="2"/>
        <v>0</v>
      </c>
      <c r="K9" s="91">
        <f t="shared" si="3"/>
        <v>76</v>
      </c>
    </row>
    <row r="10" ht="20.25" customHeight="1" spans="1:11">
      <c r="A10" s="20"/>
      <c r="B10" s="114" t="s">
        <v>116</v>
      </c>
      <c r="C10" s="9">
        <v>0</v>
      </c>
      <c r="D10" s="9">
        <v>0</v>
      </c>
      <c r="E10" s="9">
        <v>0</v>
      </c>
      <c r="F10" s="9">
        <v>2</v>
      </c>
      <c r="G10" s="9">
        <v>0</v>
      </c>
      <c r="H10" s="100">
        <f t="shared" si="0"/>
        <v>0</v>
      </c>
      <c r="I10" s="91">
        <f t="shared" si="1"/>
        <v>0</v>
      </c>
      <c r="J10" s="91">
        <f t="shared" si="2"/>
        <v>0</v>
      </c>
      <c r="K10" s="91">
        <f t="shared" si="3"/>
        <v>0</v>
      </c>
    </row>
    <row r="11" ht="20.25" customHeight="1" spans="1:11">
      <c r="A11" s="20"/>
      <c r="B11" s="114" t="s">
        <v>117</v>
      </c>
      <c r="C11" s="9">
        <v>0</v>
      </c>
      <c r="D11" s="9">
        <v>0</v>
      </c>
      <c r="E11" s="9">
        <v>0</v>
      </c>
      <c r="F11" s="9">
        <v>0</v>
      </c>
      <c r="G11" s="9">
        <v>0</v>
      </c>
      <c r="H11" s="100">
        <f t="shared" si="0"/>
        <v>0</v>
      </c>
      <c r="I11" s="91">
        <f t="shared" si="1"/>
        <v>0</v>
      </c>
      <c r="J11" s="91">
        <f t="shared" si="2"/>
        <v>0</v>
      </c>
      <c r="K11" s="91">
        <f t="shared" si="3"/>
        <v>0</v>
      </c>
    </row>
    <row r="12" ht="20.25" customHeight="1" spans="1:11">
      <c r="A12" s="20"/>
      <c r="B12" s="114" t="s">
        <v>118</v>
      </c>
      <c r="C12" s="9">
        <v>0</v>
      </c>
      <c r="D12" s="9">
        <v>0</v>
      </c>
      <c r="E12" s="9">
        <v>0</v>
      </c>
      <c r="F12" s="9">
        <v>0</v>
      </c>
      <c r="G12" s="9">
        <v>5</v>
      </c>
      <c r="H12" s="100">
        <f t="shared" si="0"/>
        <v>0</v>
      </c>
      <c r="I12" s="91">
        <f t="shared" si="1"/>
        <v>0</v>
      </c>
      <c r="J12" s="91">
        <f t="shared" si="2"/>
        <v>0</v>
      </c>
      <c r="K12" s="91">
        <f t="shared" si="3"/>
        <v>0</v>
      </c>
    </row>
    <row r="13" ht="20.25" customHeight="1" spans="1:11">
      <c r="A13" s="20"/>
      <c r="B13" s="114" t="s">
        <v>119</v>
      </c>
      <c r="C13" s="9">
        <v>0</v>
      </c>
      <c r="D13" s="9">
        <v>0</v>
      </c>
      <c r="E13" s="9">
        <v>0</v>
      </c>
      <c r="F13" s="9">
        <v>397</v>
      </c>
      <c r="G13" s="9">
        <v>243</v>
      </c>
      <c r="H13" s="100">
        <f t="shared" si="0"/>
        <v>0</v>
      </c>
      <c r="I13" s="91">
        <f t="shared" si="1"/>
        <v>0</v>
      </c>
      <c r="J13" s="91">
        <f t="shared" si="2"/>
        <v>0</v>
      </c>
      <c r="K13" s="91">
        <f t="shared" si="3"/>
        <v>61.2090680100756</v>
      </c>
    </row>
    <row r="14" ht="20.25" customHeight="1" spans="1:11">
      <c r="A14" s="20"/>
      <c r="B14" s="114" t="s">
        <v>120</v>
      </c>
      <c r="C14" s="9">
        <v>0</v>
      </c>
      <c r="D14" s="9">
        <v>0</v>
      </c>
      <c r="E14" s="9">
        <v>0</v>
      </c>
      <c r="F14" s="9">
        <v>0</v>
      </c>
      <c r="G14" s="9">
        <v>0</v>
      </c>
      <c r="H14" s="100">
        <f t="shared" si="0"/>
        <v>0</v>
      </c>
      <c r="I14" s="91">
        <f t="shared" si="1"/>
        <v>0</v>
      </c>
      <c r="J14" s="91">
        <f t="shared" si="2"/>
        <v>0</v>
      </c>
      <c r="K14" s="91">
        <f t="shared" si="3"/>
        <v>0</v>
      </c>
    </row>
    <row r="15" ht="20.25" customHeight="1" spans="1:11">
      <c r="A15" s="20"/>
      <c r="B15" s="114" t="s">
        <v>121</v>
      </c>
      <c r="C15" s="9">
        <v>0</v>
      </c>
      <c r="D15" s="9">
        <v>0</v>
      </c>
      <c r="E15" s="9">
        <v>0</v>
      </c>
      <c r="F15" s="9">
        <v>20</v>
      </c>
      <c r="G15" s="9">
        <v>26</v>
      </c>
      <c r="H15" s="100">
        <f t="shared" si="0"/>
        <v>0</v>
      </c>
      <c r="I15" s="91">
        <f t="shared" si="1"/>
        <v>0</v>
      </c>
      <c r="J15" s="91">
        <f t="shared" si="2"/>
        <v>0</v>
      </c>
      <c r="K15" s="91">
        <f t="shared" si="3"/>
        <v>130</v>
      </c>
    </row>
    <row r="16" ht="20.25" customHeight="1" spans="1:11">
      <c r="A16" s="20"/>
      <c r="B16" s="114" t="s">
        <v>122</v>
      </c>
      <c r="C16" s="9">
        <v>0</v>
      </c>
      <c r="D16" s="9">
        <v>0</v>
      </c>
      <c r="E16" s="9">
        <v>0</v>
      </c>
      <c r="F16" s="9">
        <v>0</v>
      </c>
      <c r="G16" s="9">
        <v>0</v>
      </c>
      <c r="H16" s="100">
        <f t="shared" si="0"/>
        <v>0</v>
      </c>
      <c r="I16" s="91">
        <f t="shared" si="1"/>
        <v>0</v>
      </c>
      <c r="J16" s="91">
        <f t="shared" si="2"/>
        <v>0</v>
      </c>
      <c r="K16" s="91">
        <f t="shared" si="3"/>
        <v>0</v>
      </c>
    </row>
    <row r="17" ht="20.25" customHeight="1" spans="1:11">
      <c r="A17" s="20"/>
      <c r="B17" s="114" t="s">
        <v>123</v>
      </c>
      <c r="C17" s="9">
        <v>0</v>
      </c>
      <c r="D17" s="9">
        <v>837</v>
      </c>
      <c r="E17" s="9">
        <v>712</v>
      </c>
      <c r="F17" s="9">
        <v>586</v>
      </c>
      <c r="G17" s="9">
        <v>712</v>
      </c>
      <c r="H17" s="100">
        <f t="shared" si="0"/>
        <v>0</v>
      </c>
      <c r="I17" s="91">
        <f t="shared" si="1"/>
        <v>85.0657108721625</v>
      </c>
      <c r="J17" s="91">
        <f t="shared" si="2"/>
        <v>100</v>
      </c>
      <c r="K17" s="91">
        <f t="shared" si="3"/>
        <v>121.501706484642</v>
      </c>
    </row>
    <row r="18" ht="20.25" customHeight="1" spans="1:11">
      <c r="A18" s="20"/>
      <c r="B18" s="114" t="s">
        <v>124</v>
      </c>
      <c r="C18" s="9">
        <v>0</v>
      </c>
      <c r="D18" s="9">
        <v>0</v>
      </c>
      <c r="E18" s="9">
        <v>0</v>
      </c>
      <c r="F18" s="9">
        <v>476</v>
      </c>
      <c r="G18" s="9">
        <v>553</v>
      </c>
      <c r="H18" s="100">
        <f t="shared" si="0"/>
        <v>0</v>
      </c>
      <c r="I18" s="91">
        <f t="shared" si="1"/>
        <v>0</v>
      </c>
      <c r="J18" s="91">
        <f t="shared" si="2"/>
        <v>0</v>
      </c>
      <c r="K18" s="91">
        <f t="shared" si="3"/>
        <v>116.176470588235</v>
      </c>
    </row>
    <row r="19" ht="20.25" customHeight="1" spans="1:11">
      <c r="A19" s="20"/>
      <c r="B19" s="114" t="s">
        <v>125</v>
      </c>
      <c r="C19" s="9">
        <v>0</v>
      </c>
      <c r="D19" s="9">
        <v>0</v>
      </c>
      <c r="E19" s="9">
        <v>0</v>
      </c>
      <c r="F19" s="9">
        <v>13</v>
      </c>
      <c r="G19" s="9">
        <v>5</v>
      </c>
      <c r="H19" s="100">
        <f t="shared" si="0"/>
        <v>0</v>
      </c>
      <c r="I19" s="91">
        <f t="shared" si="1"/>
        <v>0</v>
      </c>
      <c r="J19" s="91">
        <f t="shared" si="2"/>
        <v>0</v>
      </c>
      <c r="K19" s="91">
        <f t="shared" si="3"/>
        <v>38.4615384615385</v>
      </c>
    </row>
    <row r="20" ht="20.25" customHeight="1" spans="1:11">
      <c r="A20" s="20"/>
      <c r="B20" s="114" t="s">
        <v>126</v>
      </c>
      <c r="C20" s="9">
        <v>0</v>
      </c>
      <c r="D20" s="9">
        <v>0</v>
      </c>
      <c r="E20" s="9">
        <v>0</v>
      </c>
      <c r="F20" s="9">
        <v>0</v>
      </c>
      <c r="G20" s="9">
        <v>0</v>
      </c>
      <c r="H20" s="100">
        <f t="shared" si="0"/>
        <v>0</v>
      </c>
      <c r="I20" s="91">
        <f t="shared" si="1"/>
        <v>0</v>
      </c>
      <c r="J20" s="91">
        <f t="shared" si="2"/>
        <v>0</v>
      </c>
      <c r="K20" s="91">
        <f t="shared" si="3"/>
        <v>0</v>
      </c>
    </row>
    <row r="21" ht="20.25" customHeight="1" spans="1:11">
      <c r="A21" s="20"/>
      <c r="B21" s="114" t="s">
        <v>127</v>
      </c>
      <c r="C21" s="9">
        <v>0</v>
      </c>
      <c r="D21" s="9">
        <v>0</v>
      </c>
      <c r="E21" s="9">
        <v>0</v>
      </c>
      <c r="F21" s="9">
        <v>25</v>
      </c>
      <c r="G21" s="9">
        <v>40</v>
      </c>
      <c r="H21" s="100">
        <f t="shared" si="0"/>
        <v>0</v>
      </c>
      <c r="I21" s="91">
        <f t="shared" si="1"/>
        <v>0</v>
      </c>
      <c r="J21" s="91">
        <f t="shared" si="2"/>
        <v>0</v>
      </c>
      <c r="K21" s="91">
        <f t="shared" si="3"/>
        <v>160</v>
      </c>
    </row>
    <row r="22" ht="20.25" customHeight="1" spans="1:11">
      <c r="A22" s="20"/>
      <c r="B22" s="114" t="s">
        <v>128</v>
      </c>
      <c r="C22" s="9">
        <v>0</v>
      </c>
      <c r="D22" s="9">
        <v>0</v>
      </c>
      <c r="E22" s="9">
        <v>0</v>
      </c>
      <c r="F22" s="9">
        <v>16</v>
      </c>
      <c r="G22" s="9">
        <v>14</v>
      </c>
      <c r="H22" s="100">
        <f t="shared" si="0"/>
        <v>0</v>
      </c>
      <c r="I22" s="91">
        <f t="shared" si="1"/>
        <v>0</v>
      </c>
      <c r="J22" s="91">
        <f t="shared" si="2"/>
        <v>0</v>
      </c>
      <c r="K22" s="91">
        <f t="shared" si="3"/>
        <v>87.5</v>
      </c>
    </row>
    <row r="23" ht="20.25" customHeight="1" spans="1:11">
      <c r="A23" s="20"/>
      <c r="B23" s="114" t="s">
        <v>129</v>
      </c>
      <c r="C23" s="9">
        <v>0</v>
      </c>
      <c r="D23" s="9">
        <v>0</v>
      </c>
      <c r="E23" s="9">
        <v>0</v>
      </c>
      <c r="F23" s="9">
        <v>6</v>
      </c>
      <c r="G23" s="9">
        <v>77</v>
      </c>
      <c r="H23" s="100">
        <f t="shared" si="0"/>
        <v>0</v>
      </c>
      <c r="I23" s="91">
        <f t="shared" si="1"/>
        <v>0</v>
      </c>
      <c r="J23" s="91">
        <f t="shared" si="2"/>
        <v>0</v>
      </c>
      <c r="K23" s="91">
        <f t="shared" si="3"/>
        <v>1283.33333333333</v>
      </c>
    </row>
    <row r="24" ht="20.25" customHeight="1" spans="1:11">
      <c r="A24" s="20"/>
      <c r="B24" s="114" t="s">
        <v>130</v>
      </c>
      <c r="C24" s="9">
        <v>0</v>
      </c>
      <c r="D24" s="9">
        <v>0</v>
      </c>
      <c r="E24" s="9">
        <v>0</v>
      </c>
      <c r="F24" s="9">
        <v>0</v>
      </c>
      <c r="G24" s="9">
        <v>0</v>
      </c>
      <c r="H24" s="100">
        <f t="shared" si="0"/>
        <v>0</v>
      </c>
      <c r="I24" s="91">
        <f t="shared" si="1"/>
        <v>0</v>
      </c>
      <c r="J24" s="91">
        <f t="shared" si="2"/>
        <v>0</v>
      </c>
      <c r="K24" s="91">
        <f t="shared" si="3"/>
        <v>0</v>
      </c>
    </row>
    <row r="25" ht="20.25" customHeight="1" spans="1:11">
      <c r="A25" s="20"/>
      <c r="B25" s="114" t="s">
        <v>131</v>
      </c>
      <c r="C25" s="9">
        <v>0</v>
      </c>
      <c r="D25" s="9">
        <v>0</v>
      </c>
      <c r="E25" s="9">
        <v>0</v>
      </c>
      <c r="F25" s="9">
        <v>50</v>
      </c>
      <c r="G25" s="9">
        <v>23</v>
      </c>
      <c r="H25" s="100">
        <f t="shared" si="0"/>
        <v>0</v>
      </c>
      <c r="I25" s="91">
        <f t="shared" si="1"/>
        <v>0</v>
      </c>
      <c r="J25" s="91">
        <f t="shared" si="2"/>
        <v>0</v>
      </c>
      <c r="K25" s="91">
        <f t="shared" si="3"/>
        <v>46</v>
      </c>
    </row>
    <row r="26" ht="20.25" customHeight="1" spans="1:11">
      <c r="A26" s="20"/>
      <c r="B26" s="114" t="s">
        <v>132</v>
      </c>
      <c r="C26" s="9">
        <v>0</v>
      </c>
      <c r="D26" s="9">
        <v>14830</v>
      </c>
      <c r="E26" s="9">
        <v>10009</v>
      </c>
      <c r="F26" s="9">
        <v>7434</v>
      </c>
      <c r="G26" s="9">
        <v>10009</v>
      </c>
      <c r="H26" s="100">
        <f t="shared" si="0"/>
        <v>0</v>
      </c>
      <c r="I26" s="91">
        <f t="shared" si="1"/>
        <v>67.4915711395819</v>
      </c>
      <c r="J26" s="91">
        <f t="shared" si="2"/>
        <v>100</v>
      </c>
      <c r="K26" s="91">
        <f t="shared" si="3"/>
        <v>134.638149044929</v>
      </c>
    </row>
    <row r="27" ht="20.25" customHeight="1" spans="1:11">
      <c r="A27" s="20"/>
      <c r="B27" s="114" t="s">
        <v>133</v>
      </c>
      <c r="C27" s="9">
        <v>0</v>
      </c>
      <c r="D27" s="9">
        <v>0</v>
      </c>
      <c r="E27" s="9">
        <v>0</v>
      </c>
      <c r="F27" s="9">
        <v>4420</v>
      </c>
      <c r="G27" s="9">
        <v>4580</v>
      </c>
      <c r="H27" s="100">
        <f t="shared" si="0"/>
        <v>0</v>
      </c>
      <c r="I27" s="91">
        <f t="shared" si="1"/>
        <v>0</v>
      </c>
      <c r="J27" s="91">
        <f t="shared" si="2"/>
        <v>0</v>
      </c>
      <c r="K27" s="91">
        <f t="shared" si="3"/>
        <v>103.619909502262</v>
      </c>
    </row>
    <row r="28" ht="20.25" customHeight="1" spans="1:11">
      <c r="A28" s="20"/>
      <c r="B28" s="114" t="s">
        <v>134</v>
      </c>
      <c r="C28" s="9">
        <v>0</v>
      </c>
      <c r="D28" s="9">
        <v>0</v>
      </c>
      <c r="E28" s="9">
        <v>0</v>
      </c>
      <c r="F28" s="9">
        <v>1162</v>
      </c>
      <c r="G28" s="9">
        <v>3448</v>
      </c>
      <c r="H28" s="100">
        <f t="shared" si="0"/>
        <v>0</v>
      </c>
      <c r="I28" s="91">
        <f t="shared" si="1"/>
        <v>0</v>
      </c>
      <c r="J28" s="91">
        <f t="shared" si="2"/>
        <v>0</v>
      </c>
      <c r="K28" s="91">
        <f t="shared" si="3"/>
        <v>296.729776247849</v>
      </c>
    </row>
    <row r="29" ht="20.25" customHeight="1" spans="1:11">
      <c r="A29" s="20"/>
      <c r="B29" s="114" t="s">
        <v>135</v>
      </c>
      <c r="C29" s="9">
        <v>0</v>
      </c>
      <c r="D29" s="9">
        <v>0</v>
      </c>
      <c r="E29" s="9">
        <v>0</v>
      </c>
      <c r="F29" s="9">
        <v>0</v>
      </c>
      <c r="G29" s="9">
        <v>0</v>
      </c>
      <c r="H29" s="100">
        <f t="shared" si="0"/>
        <v>0</v>
      </c>
      <c r="I29" s="91">
        <f t="shared" si="1"/>
        <v>0</v>
      </c>
      <c r="J29" s="91">
        <f t="shared" si="2"/>
        <v>0</v>
      </c>
      <c r="K29" s="91">
        <f t="shared" si="3"/>
        <v>0</v>
      </c>
    </row>
    <row r="30" ht="20.25" customHeight="1" spans="1:11">
      <c r="A30" s="20"/>
      <c r="B30" s="114" t="s">
        <v>136</v>
      </c>
      <c r="C30" s="9">
        <v>0</v>
      </c>
      <c r="D30" s="9">
        <v>0</v>
      </c>
      <c r="E30" s="9">
        <v>0</v>
      </c>
      <c r="F30" s="9">
        <v>0</v>
      </c>
      <c r="G30" s="9">
        <v>0</v>
      </c>
      <c r="H30" s="100">
        <f t="shared" si="0"/>
        <v>0</v>
      </c>
      <c r="I30" s="91">
        <f t="shared" si="1"/>
        <v>0</v>
      </c>
      <c r="J30" s="91">
        <f t="shared" si="2"/>
        <v>0</v>
      </c>
      <c r="K30" s="91">
        <f t="shared" si="3"/>
        <v>0</v>
      </c>
    </row>
    <row r="31" ht="20.25" customHeight="1" spans="1:11">
      <c r="A31" s="20"/>
      <c r="B31" s="114" t="s">
        <v>137</v>
      </c>
      <c r="C31" s="9">
        <v>0</v>
      </c>
      <c r="D31" s="9">
        <v>0</v>
      </c>
      <c r="E31" s="9">
        <v>0</v>
      </c>
      <c r="F31" s="9">
        <v>0</v>
      </c>
      <c r="G31" s="9">
        <v>0</v>
      </c>
      <c r="H31" s="100">
        <f t="shared" si="0"/>
        <v>0</v>
      </c>
      <c r="I31" s="91">
        <f t="shared" si="1"/>
        <v>0</v>
      </c>
      <c r="J31" s="91">
        <f t="shared" si="2"/>
        <v>0</v>
      </c>
      <c r="K31" s="91">
        <f t="shared" si="3"/>
        <v>0</v>
      </c>
    </row>
    <row r="32" ht="20.25" customHeight="1" spans="1:11">
      <c r="A32" s="20"/>
      <c r="B32" s="114" t="s">
        <v>138</v>
      </c>
      <c r="C32" s="9">
        <v>0</v>
      </c>
      <c r="D32" s="9">
        <v>0</v>
      </c>
      <c r="E32" s="9">
        <v>0</v>
      </c>
      <c r="F32" s="9">
        <v>0</v>
      </c>
      <c r="G32" s="9">
        <v>0</v>
      </c>
      <c r="H32" s="100">
        <f t="shared" si="0"/>
        <v>0</v>
      </c>
      <c r="I32" s="91">
        <f t="shared" si="1"/>
        <v>0</v>
      </c>
      <c r="J32" s="91">
        <f t="shared" si="2"/>
        <v>0</v>
      </c>
      <c r="K32" s="91">
        <f t="shared" si="3"/>
        <v>0</v>
      </c>
    </row>
    <row r="33" ht="20.25" customHeight="1" spans="1:11">
      <c r="A33" s="20"/>
      <c r="B33" s="114" t="s">
        <v>139</v>
      </c>
      <c r="C33" s="9">
        <v>0</v>
      </c>
      <c r="D33" s="9">
        <v>0</v>
      </c>
      <c r="E33" s="9">
        <v>0</v>
      </c>
      <c r="F33" s="9">
        <v>44</v>
      </c>
      <c r="G33" s="9">
        <v>32</v>
      </c>
      <c r="H33" s="100">
        <f t="shared" si="0"/>
        <v>0</v>
      </c>
      <c r="I33" s="91">
        <f t="shared" si="1"/>
        <v>0</v>
      </c>
      <c r="J33" s="91">
        <f t="shared" si="2"/>
        <v>0</v>
      </c>
      <c r="K33" s="91">
        <f t="shared" si="3"/>
        <v>72.7272727272727</v>
      </c>
    </row>
    <row r="34" ht="20.25" customHeight="1" spans="1:11">
      <c r="A34" s="20"/>
      <c r="B34" s="114" t="s">
        <v>140</v>
      </c>
      <c r="C34" s="9">
        <v>0</v>
      </c>
      <c r="D34" s="9">
        <v>0</v>
      </c>
      <c r="E34" s="9">
        <v>0</v>
      </c>
      <c r="F34" s="9">
        <v>0</v>
      </c>
      <c r="G34" s="9">
        <v>0</v>
      </c>
      <c r="H34" s="100">
        <f t="shared" si="0"/>
        <v>0</v>
      </c>
      <c r="I34" s="91">
        <f t="shared" si="1"/>
        <v>0</v>
      </c>
      <c r="J34" s="91">
        <f t="shared" si="2"/>
        <v>0</v>
      </c>
      <c r="K34" s="91">
        <f t="shared" si="3"/>
        <v>0</v>
      </c>
    </row>
    <row r="35" ht="20.25" customHeight="1" spans="1:11">
      <c r="A35" s="20"/>
      <c r="B35" s="114" t="s">
        <v>141</v>
      </c>
      <c r="C35" s="9">
        <v>0</v>
      </c>
      <c r="D35" s="9">
        <v>0</v>
      </c>
      <c r="E35" s="9">
        <v>0</v>
      </c>
      <c r="F35" s="9">
        <v>291</v>
      </c>
      <c r="G35" s="9">
        <v>362</v>
      </c>
      <c r="H35" s="100">
        <f t="shared" si="0"/>
        <v>0</v>
      </c>
      <c r="I35" s="91">
        <f t="shared" si="1"/>
        <v>0</v>
      </c>
      <c r="J35" s="91">
        <f t="shared" si="2"/>
        <v>0</v>
      </c>
      <c r="K35" s="91">
        <f t="shared" si="3"/>
        <v>124.398625429553</v>
      </c>
    </row>
    <row r="36" ht="20.25" customHeight="1" spans="1:11">
      <c r="A36" s="20"/>
      <c r="B36" s="114" t="s">
        <v>142</v>
      </c>
      <c r="C36" s="9">
        <v>0</v>
      </c>
      <c r="D36" s="9">
        <v>0</v>
      </c>
      <c r="E36" s="9">
        <v>0</v>
      </c>
      <c r="F36" s="9">
        <v>1517</v>
      </c>
      <c r="G36" s="9">
        <v>1587</v>
      </c>
      <c r="H36" s="100">
        <f t="shared" si="0"/>
        <v>0</v>
      </c>
      <c r="I36" s="91">
        <f t="shared" si="1"/>
        <v>0</v>
      </c>
      <c r="J36" s="91">
        <f t="shared" si="2"/>
        <v>0</v>
      </c>
      <c r="K36" s="91">
        <f t="shared" si="3"/>
        <v>104.614370468029</v>
      </c>
    </row>
    <row r="37" ht="20.25" customHeight="1" spans="1:11">
      <c r="A37" s="20"/>
      <c r="B37" s="114" t="s">
        <v>143</v>
      </c>
      <c r="C37" s="9">
        <v>0</v>
      </c>
      <c r="D37" s="9">
        <v>4750</v>
      </c>
      <c r="E37" s="9">
        <v>2357</v>
      </c>
      <c r="F37" s="9">
        <v>1438</v>
      </c>
      <c r="G37" s="9">
        <v>2357</v>
      </c>
      <c r="H37" s="100">
        <f t="shared" si="0"/>
        <v>0</v>
      </c>
      <c r="I37" s="91">
        <f t="shared" si="1"/>
        <v>49.6210526315789</v>
      </c>
      <c r="J37" s="91">
        <f t="shared" si="2"/>
        <v>100</v>
      </c>
      <c r="K37" s="91">
        <f t="shared" si="3"/>
        <v>163.908205841446</v>
      </c>
    </row>
    <row r="38" ht="20.25" customHeight="1" spans="1:11">
      <c r="A38" s="20"/>
      <c r="B38" s="114" t="s">
        <v>144</v>
      </c>
      <c r="C38" s="9">
        <v>0</v>
      </c>
      <c r="D38" s="9">
        <v>0</v>
      </c>
      <c r="E38" s="9">
        <v>0</v>
      </c>
      <c r="F38" s="9">
        <v>995</v>
      </c>
      <c r="G38" s="9">
        <v>1035</v>
      </c>
      <c r="H38" s="100">
        <f t="shared" si="0"/>
        <v>0</v>
      </c>
      <c r="I38" s="91">
        <f t="shared" si="1"/>
        <v>0</v>
      </c>
      <c r="J38" s="91">
        <f t="shared" si="2"/>
        <v>0</v>
      </c>
      <c r="K38" s="91">
        <f t="shared" si="3"/>
        <v>104.020100502513</v>
      </c>
    </row>
    <row r="39" ht="20.25" customHeight="1" spans="1:11">
      <c r="A39" s="20"/>
      <c r="B39" s="114" t="s">
        <v>145</v>
      </c>
      <c r="C39" s="9">
        <v>0</v>
      </c>
      <c r="D39" s="9">
        <v>0</v>
      </c>
      <c r="E39" s="9">
        <v>0</v>
      </c>
      <c r="F39" s="9">
        <v>0</v>
      </c>
      <c r="G39" s="9">
        <v>3</v>
      </c>
      <c r="H39" s="100">
        <f t="shared" si="0"/>
        <v>0</v>
      </c>
      <c r="I39" s="91">
        <f t="shared" si="1"/>
        <v>0</v>
      </c>
      <c r="J39" s="91">
        <f t="shared" si="2"/>
        <v>0</v>
      </c>
      <c r="K39" s="91">
        <f t="shared" si="3"/>
        <v>0</v>
      </c>
    </row>
    <row r="40" ht="20.25" customHeight="1" spans="1:11">
      <c r="A40" s="20"/>
      <c r="B40" s="114" t="s">
        <v>146</v>
      </c>
      <c r="C40" s="9">
        <v>0</v>
      </c>
      <c r="D40" s="9">
        <v>0</v>
      </c>
      <c r="E40" s="9">
        <v>0</v>
      </c>
      <c r="F40" s="9">
        <v>0</v>
      </c>
      <c r="G40" s="9">
        <v>0</v>
      </c>
      <c r="H40" s="100">
        <f t="shared" si="0"/>
        <v>0</v>
      </c>
      <c r="I40" s="91">
        <f t="shared" si="1"/>
        <v>0</v>
      </c>
      <c r="J40" s="91">
        <f t="shared" si="2"/>
        <v>0</v>
      </c>
      <c r="K40" s="91">
        <f t="shared" si="3"/>
        <v>0</v>
      </c>
    </row>
    <row r="41" ht="20.25" customHeight="1" spans="1:11">
      <c r="A41" s="20"/>
      <c r="B41" s="114" t="s">
        <v>147</v>
      </c>
      <c r="C41" s="9">
        <v>0</v>
      </c>
      <c r="D41" s="9">
        <v>0</v>
      </c>
      <c r="E41" s="9">
        <v>0</v>
      </c>
      <c r="F41" s="9">
        <v>69</v>
      </c>
      <c r="G41" s="9">
        <v>63</v>
      </c>
      <c r="H41" s="100">
        <f t="shared" si="0"/>
        <v>0</v>
      </c>
      <c r="I41" s="91">
        <f t="shared" si="1"/>
        <v>0</v>
      </c>
      <c r="J41" s="91">
        <f t="shared" si="2"/>
        <v>0</v>
      </c>
      <c r="K41" s="91">
        <f t="shared" si="3"/>
        <v>91.304347826087</v>
      </c>
    </row>
    <row r="42" ht="20.25" customHeight="1" spans="1:11">
      <c r="A42" s="20"/>
      <c r="B42" s="114" t="s">
        <v>148</v>
      </c>
      <c r="C42" s="9">
        <v>0</v>
      </c>
      <c r="D42" s="9">
        <v>0</v>
      </c>
      <c r="E42" s="9">
        <v>0</v>
      </c>
      <c r="F42" s="9">
        <v>0</v>
      </c>
      <c r="G42" s="9">
        <v>0</v>
      </c>
      <c r="H42" s="100">
        <f t="shared" si="0"/>
        <v>0</v>
      </c>
      <c r="I42" s="91">
        <f t="shared" si="1"/>
        <v>0</v>
      </c>
      <c r="J42" s="91">
        <f t="shared" si="2"/>
        <v>0</v>
      </c>
      <c r="K42" s="91">
        <f t="shared" si="3"/>
        <v>0</v>
      </c>
    </row>
    <row r="43" ht="20.25" customHeight="1" spans="1:11">
      <c r="A43" s="20"/>
      <c r="B43" s="114" t="s">
        <v>149</v>
      </c>
      <c r="C43" s="9">
        <v>0</v>
      </c>
      <c r="D43" s="9">
        <v>0</v>
      </c>
      <c r="E43" s="9">
        <v>0</v>
      </c>
      <c r="F43" s="9">
        <v>0</v>
      </c>
      <c r="G43" s="9">
        <v>0</v>
      </c>
      <c r="H43" s="100">
        <f t="shared" si="0"/>
        <v>0</v>
      </c>
      <c r="I43" s="91">
        <f t="shared" si="1"/>
        <v>0</v>
      </c>
      <c r="J43" s="91">
        <f t="shared" si="2"/>
        <v>0</v>
      </c>
      <c r="K43" s="91">
        <f t="shared" si="3"/>
        <v>0</v>
      </c>
    </row>
    <row r="44" ht="20.25" customHeight="1" spans="1:11">
      <c r="A44" s="20"/>
      <c r="B44" s="114" t="s">
        <v>150</v>
      </c>
      <c r="C44" s="9">
        <v>0</v>
      </c>
      <c r="D44" s="9">
        <v>0</v>
      </c>
      <c r="E44" s="9">
        <v>0</v>
      </c>
      <c r="F44" s="9">
        <v>0</v>
      </c>
      <c r="G44" s="9">
        <v>0</v>
      </c>
      <c r="H44" s="100">
        <f t="shared" si="0"/>
        <v>0</v>
      </c>
      <c r="I44" s="91">
        <f t="shared" si="1"/>
        <v>0</v>
      </c>
      <c r="J44" s="91">
        <f t="shared" si="2"/>
        <v>0</v>
      </c>
      <c r="K44" s="91">
        <f t="shared" si="3"/>
        <v>0</v>
      </c>
    </row>
    <row r="45" ht="20.25" customHeight="1" spans="1:11">
      <c r="A45" s="20"/>
      <c r="B45" s="114" t="s">
        <v>151</v>
      </c>
      <c r="C45" s="9">
        <v>0</v>
      </c>
      <c r="D45" s="9">
        <v>0</v>
      </c>
      <c r="E45" s="9">
        <v>0</v>
      </c>
      <c r="F45" s="9">
        <v>4</v>
      </c>
      <c r="G45" s="9">
        <v>9</v>
      </c>
      <c r="H45" s="100">
        <f t="shared" si="0"/>
        <v>0</v>
      </c>
      <c r="I45" s="91">
        <f t="shared" si="1"/>
        <v>0</v>
      </c>
      <c r="J45" s="91">
        <f t="shared" si="2"/>
        <v>0</v>
      </c>
      <c r="K45" s="91">
        <f t="shared" si="3"/>
        <v>225</v>
      </c>
    </row>
    <row r="46" ht="20.25" customHeight="1" spans="1:11">
      <c r="A46" s="20"/>
      <c r="B46" s="114" t="s">
        <v>152</v>
      </c>
      <c r="C46" s="9">
        <v>0</v>
      </c>
      <c r="D46" s="9">
        <v>0</v>
      </c>
      <c r="E46" s="9">
        <v>0</v>
      </c>
      <c r="F46" s="9">
        <v>161</v>
      </c>
      <c r="G46" s="9">
        <v>174</v>
      </c>
      <c r="H46" s="100">
        <f t="shared" si="0"/>
        <v>0</v>
      </c>
      <c r="I46" s="91">
        <f t="shared" si="1"/>
        <v>0</v>
      </c>
      <c r="J46" s="91">
        <f t="shared" si="2"/>
        <v>0</v>
      </c>
      <c r="K46" s="91">
        <f t="shared" si="3"/>
        <v>108.074534161491</v>
      </c>
    </row>
    <row r="47" ht="20.25" customHeight="1" spans="1:11">
      <c r="A47" s="20"/>
      <c r="B47" s="114" t="s">
        <v>153</v>
      </c>
      <c r="C47" s="9">
        <v>0</v>
      </c>
      <c r="D47" s="9">
        <v>0</v>
      </c>
      <c r="E47" s="9">
        <v>0</v>
      </c>
      <c r="F47" s="9">
        <v>209</v>
      </c>
      <c r="G47" s="9">
        <v>1073</v>
      </c>
      <c r="H47" s="100">
        <f t="shared" si="0"/>
        <v>0</v>
      </c>
      <c r="I47" s="91">
        <f t="shared" si="1"/>
        <v>0</v>
      </c>
      <c r="J47" s="91">
        <f t="shared" si="2"/>
        <v>0</v>
      </c>
      <c r="K47" s="91">
        <f t="shared" si="3"/>
        <v>513.397129186603</v>
      </c>
    </row>
    <row r="48" ht="20.25" customHeight="1" spans="1:11">
      <c r="A48" s="20"/>
      <c r="B48" s="114" t="s">
        <v>154</v>
      </c>
      <c r="C48" s="9">
        <v>0</v>
      </c>
      <c r="D48" s="9">
        <v>692</v>
      </c>
      <c r="E48" s="9">
        <v>663</v>
      </c>
      <c r="F48" s="9">
        <v>948</v>
      </c>
      <c r="G48" s="9">
        <v>663</v>
      </c>
      <c r="H48" s="100">
        <f t="shared" si="0"/>
        <v>0</v>
      </c>
      <c r="I48" s="91">
        <f t="shared" si="1"/>
        <v>95.8092485549133</v>
      </c>
      <c r="J48" s="91">
        <f t="shared" si="2"/>
        <v>100</v>
      </c>
      <c r="K48" s="91">
        <f t="shared" si="3"/>
        <v>69.9367088607595</v>
      </c>
    </row>
    <row r="49" ht="20.25" customHeight="1" spans="1:11">
      <c r="A49" s="20"/>
      <c r="B49" s="114" t="s">
        <v>155</v>
      </c>
      <c r="C49" s="9">
        <v>0</v>
      </c>
      <c r="D49" s="9">
        <v>0</v>
      </c>
      <c r="E49" s="9">
        <v>0</v>
      </c>
      <c r="F49" s="9">
        <v>524</v>
      </c>
      <c r="G49" s="9">
        <v>193</v>
      </c>
      <c r="H49" s="100">
        <f t="shared" si="0"/>
        <v>0</v>
      </c>
      <c r="I49" s="91">
        <f t="shared" si="1"/>
        <v>0</v>
      </c>
      <c r="J49" s="91">
        <f t="shared" si="2"/>
        <v>0</v>
      </c>
      <c r="K49" s="91">
        <f t="shared" si="3"/>
        <v>36.8320610687023</v>
      </c>
    </row>
    <row r="50" ht="20.25" customHeight="1" spans="1:11">
      <c r="A50" s="20"/>
      <c r="B50" s="114" t="s">
        <v>156</v>
      </c>
      <c r="C50" s="9">
        <v>0</v>
      </c>
      <c r="D50" s="9">
        <v>0</v>
      </c>
      <c r="E50" s="9">
        <v>0</v>
      </c>
      <c r="F50" s="9">
        <v>0</v>
      </c>
      <c r="G50" s="9">
        <v>0</v>
      </c>
      <c r="H50" s="100">
        <f t="shared" si="0"/>
        <v>0</v>
      </c>
      <c r="I50" s="91">
        <f t="shared" si="1"/>
        <v>0</v>
      </c>
      <c r="J50" s="91">
        <f t="shared" si="2"/>
        <v>0</v>
      </c>
      <c r="K50" s="91">
        <f t="shared" si="3"/>
        <v>0</v>
      </c>
    </row>
    <row r="51" ht="20.25" customHeight="1" spans="1:11">
      <c r="A51" s="20"/>
      <c r="B51" s="114" t="s">
        <v>157</v>
      </c>
      <c r="C51" s="9">
        <v>0</v>
      </c>
      <c r="D51" s="9">
        <v>0</v>
      </c>
      <c r="E51" s="9">
        <v>0</v>
      </c>
      <c r="F51" s="9">
        <v>0</v>
      </c>
      <c r="G51" s="9">
        <v>0</v>
      </c>
      <c r="H51" s="100">
        <f t="shared" si="0"/>
        <v>0</v>
      </c>
      <c r="I51" s="91">
        <f t="shared" si="1"/>
        <v>0</v>
      </c>
      <c r="J51" s="91">
        <f t="shared" si="2"/>
        <v>0</v>
      </c>
      <c r="K51" s="91">
        <f t="shared" si="3"/>
        <v>0</v>
      </c>
    </row>
    <row r="52" ht="20.25" customHeight="1" spans="1:11">
      <c r="A52" s="20"/>
      <c r="B52" s="114" t="s">
        <v>158</v>
      </c>
      <c r="C52" s="9">
        <v>0</v>
      </c>
      <c r="D52" s="9">
        <v>0</v>
      </c>
      <c r="E52" s="9">
        <v>0</v>
      </c>
      <c r="F52" s="9">
        <v>0</v>
      </c>
      <c r="G52" s="9">
        <v>0</v>
      </c>
      <c r="H52" s="100">
        <f t="shared" si="0"/>
        <v>0</v>
      </c>
      <c r="I52" s="91">
        <f t="shared" si="1"/>
        <v>0</v>
      </c>
      <c r="J52" s="91">
        <f t="shared" si="2"/>
        <v>0</v>
      </c>
      <c r="K52" s="91">
        <f t="shared" si="3"/>
        <v>0</v>
      </c>
    </row>
    <row r="53" ht="20.25" customHeight="1" spans="1:11">
      <c r="A53" s="20"/>
      <c r="B53" s="114" t="s">
        <v>159</v>
      </c>
      <c r="C53" s="9">
        <v>0</v>
      </c>
      <c r="D53" s="9">
        <v>0</v>
      </c>
      <c r="E53" s="9">
        <v>0</v>
      </c>
      <c r="F53" s="9">
        <v>0</v>
      </c>
      <c r="G53" s="9">
        <v>0</v>
      </c>
      <c r="H53" s="100">
        <f t="shared" si="0"/>
        <v>0</v>
      </c>
      <c r="I53" s="91">
        <f t="shared" si="1"/>
        <v>0</v>
      </c>
      <c r="J53" s="91">
        <f t="shared" si="2"/>
        <v>0</v>
      </c>
      <c r="K53" s="91">
        <f t="shared" si="3"/>
        <v>0</v>
      </c>
    </row>
    <row r="54" ht="20.25" customHeight="1" spans="1:11">
      <c r="A54" s="20"/>
      <c r="B54" s="114" t="s">
        <v>160</v>
      </c>
      <c r="C54" s="9">
        <v>0</v>
      </c>
      <c r="D54" s="9">
        <v>0</v>
      </c>
      <c r="E54" s="9">
        <v>0</v>
      </c>
      <c r="F54" s="9">
        <v>0</v>
      </c>
      <c r="G54" s="9">
        <v>0</v>
      </c>
      <c r="H54" s="100">
        <f t="shared" si="0"/>
        <v>0</v>
      </c>
      <c r="I54" s="91">
        <f t="shared" si="1"/>
        <v>0</v>
      </c>
      <c r="J54" s="91">
        <f t="shared" si="2"/>
        <v>0</v>
      </c>
      <c r="K54" s="91">
        <f t="shared" si="3"/>
        <v>0</v>
      </c>
    </row>
    <row r="55" ht="20.25" customHeight="1" spans="1:11">
      <c r="A55" s="20"/>
      <c r="B55" s="114" t="s">
        <v>161</v>
      </c>
      <c r="C55" s="9">
        <v>0</v>
      </c>
      <c r="D55" s="9">
        <v>0</v>
      </c>
      <c r="E55" s="9">
        <v>0</v>
      </c>
      <c r="F55" s="9">
        <v>0</v>
      </c>
      <c r="G55" s="9">
        <v>0</v>
      </c>
      <c r="H55" s="100">
        <f t="shared" si="0"/>
        <v>0</v>
      </c>
      <c r="I55" s="91">
        <f t="shared" si="1"/>
        <v>0</v>
      </c>
      <c r="J55" s="91">
        <f t="shared" si="2"/>
        <v>0</v>
      </c>
      <c r="K55" s="91">
        <f t="shared" si="3"/>
        <v>0</v>
      </c>
    </row>
    <row r="56" ht="20.25" customHeight="1" spans="1:11">
      <c r="A56" s="20"/>
      <c r="B56" s="114" t="s">
        <v>162</v>
      </c>
      <c r="C56" s="9">
        <v>0</v>
      </c>
      <c r="D56" s="9">
        <v>0</v>
      </c>
      <c r="E56" s="9">
        <v>0</v>
      </c>
      <c r="F56" s="9">
        <v>57</v>
      </c>
      <c r="G56" s="9">
        <v>59</v>
      </c>
      <c r="H56" s="100">
        <f t="shared" si="0"/>
        <v>0</v>
      </c>
      <c r="I56" s="91">
        <f t="shared" si="1"/>
        <v>0</v>
      </c>
      <c r="J56" s="91">
        <f t="shared" si="2"/>
        <v>0</v>
      </c>
      <c r="K56" s="91">
        <f t="shared" si="3"/>
        <v>103.508771929825</v>
      </c>
    </row>
    <row r="57" ht="20.25" customHeight="1" spans="1:11">
      <c r="A57" s="20"/>
      <c r="B57" s="114" t="s">
        <v>163</v>
      </c>
      <c r="C57" s="9">
        <v>0</v>
      </c>
      <c r="D57" s="9">
        <v>0</v>
      </c>
      <c r="E57" s="9">
        <v>0</v>
      </c>
      <c r="F57" s="9">
        <v>367</v>
      </c>
      <c r="G57" s="9">
        <v>411</v>
      </c>
      <c r="H57" s="100">
        <f t="shared" si="0"/>
        <v>0</v>
      </c>
      <c r="I57" s="91">
        <f t="shared" si="1"/>
        <v>0</v>
      </c>
      <c r="J57" s="91">
        <f t="shared" si="2"/>
        <v>0</v>
      </c>
      <c r="K57" s="91">
        <f t="shared" si="3"/>
        <v>111.989100817439</v>
      </c>
    </row>
    <row r="58" ht="20.25" customHeight="1" spans="1:11">
      <c r="A58" s="20"/>
      <c r="B58" s="114" t="s">
        <v>164</v>
      </c>
      <c r="C58" s="9">
        <v>0</v>
      </c>
      <c r="D58" s="9">
        <v>0</v>
      </c>
      <c r="E58" s="9">
        <v>0</v>
      </c>
      <c r="F58" s="9">
        <v>0</v>
      </c>
      <c r="G58" s="9">
        <v>0</v>
      </c>
      <c r="H58" s="100">
        <f t="shared" si="0"/>
        <v>0</v>
      </c>
      <c r="I58" s="91">
        <f t="shared" si="1"/>
        <v>0</v>
      </c>
      <c r="J58" s="91">
        <f t="shared" si="2"/>
        <v>0</v>
      </c>
      <c r="K58" s="91">
        <f t="shared" si="3"/>
        <v>0</v>
      </c>
    </row>
    <row r="59" ht="20.25" customHeight="1" spans="1:11">
      <c r="A59" s="20"/>
      <c r="B59" s="114" t="s">
        <v>165</v>
      </c>
      <c r="C59" s="9">
        <v>0</v>
      </c>
      <c r="D59" s="9">
        <v>2870</v>
      </c>
      <c r="E59" s="9">
        <v>1842</v>
      </c>
      <c r="F59" s="9">
        <v>1794</v>
      </c>
      <c r="G59" s="9">
        <v>1745</v>
      </c>
      <c r="H59" s="100">
        <f t="shared" si="0"/>
        <v>0</v>
      </c>
      <c r="I59" s="91">
        <f t="shared" si="1"/>
        <v>60.801393728223</v>
      </c>
      <c r="J59" s="91">
        <f t="shared" si="2"/>
        <v>94.7339847991314</v>
      </c>
      <c r="K59" s="91">
        <f t="shared" si="3"/>
        <v>97.2686733556299</v>
      </c>
    </row>
    <row r="60" ht="20.25" customHeight="1" spans="1:11">
      <c r="A60" s="20"/>
      <c r="B60" s="114" t="s">
        <v>166</v>
      </c>
      <c r="C60" s="9">
        <v>0</v>
      </c>
      <c r="D60" s="9">
        <v>0</v>
      </c>
      <c r="E60" s="9">
        <v>0</v>
      </c>
      <c r="F60" s="9">
        <v>1167</v>
      </c>
      <c r="G60" s="9">
        <v>1169</v>
      </c>
      <c r="H60" s="100">
        <f t="shared" si="0"/>
        <v>0</v>
      </c>
      <c r="I60" s="91">
        <f t="shared" si="1"/>
        <v>0</v>
      </c>
      <c r="J60" s="91">
        <f t="shared" si="2"/>
        <v>0</v>
      </c>
      <c r="K60" s="91">
        <f t="shared" si="3"/>
        <v>100.171379605827</v>
      </c>
    </row>
    <row r="61" ht="20.25" customHeight="1" spans="1:11">
      <c r="A61" s="20"/>
      <c r="B61" s="114" t="s">
        <v>167</v>
      </c>
      <c r="C61" s="9">
        <v>0</v>
      </c>
      <c r="D61" s="9">
        <v>0</v>
      </c>
      <c r="E61" s="9">
        <v>0</v>
      </c>
      <c r="F61" s="9">
        <v>5</v>
      </c>
      <c r="G61" s="9">
        <v>0</v>
      </c>
      <c r="H61" s="100">
        <f t="shared" si="0"/>
        <v>0</v>
      </c>
      <c r="I61" s="91">
        <f t="shared" si="1"/>
        <v>0</v>
      </c>
      <c r="J61" s="91">
        <f t="shared" si="2"/>
        <v>0</v>
      </c>
      <c r="K61" s="91">
        <f t="shared" si="3"/>
        <v>0</v>
      </c>
    </row>
    <row r="62" ht="20.25" customHeight="1" spans="1:11">
      <c r="A62" s="20"/>
      <c r="B62" s="114" t="s">
        <v>168</v>
      </c>
      <c r="C62" s="9">
        <v>0</v>
      </c>
      <c r="D62" s="9">
        <v>0</v>
      </c>
      <c r="E62" s="9">
        <v>0</v>
      </c>
      <c r="F62" s="9">
        <v>0</v>
      </c>
      <c r="G62" s="9">
        <v>0</v>
      </c>
      <c r="H62" s="100">
        <f t="shared" si="0"/>
        <v>0</v>
      </c>
      <c r="I62" s="91">
        <f t="shared" si="1"/>
        <v>0</v>
      </c>
      <c r="J62" s="91">
        <f t="shared" si="2"/>
        <v>0</v>
      </c>
      <c r="K62" s="91">
        <f t="shared" si="3"/>
        <v>0</v>
      </c>
    </row>
    <row r="63" ht="20.25" customHeight="1" spans="1:11">
      <c r="A63" s="20"/>
      <c r="B63" s="114" t="s">
        <v>169</v>
      </c>
      <c r="C63" s="9">
        <v>0</v>
      </c>
      <c r="D63" s="9">
        <v>0</v>
      </c>
      <c r="E63" s="9">
        <v>0</v>
      </c>
      <c r="F63" s="9">
        <v>0</v>
      </c>
      <c r="G63" s="9">
        <v>0</v>
      </c>
      <c r="H63" s="100">
        <f t="shared" si="0"/>
        <v>0</v>
      </c>
      <c r="I63" s="91">
        <f t="shared" si="1"/>
        <v>0</v>
      </c>
      <c r="J63" s="91">
        <f t="shared" si="2"/>
        <v>0</v>
      </c>
      <c r="K63" s="91">
        <f t="shared" si="3"/>
        <v>0</v>
      </c>
    </row>
    <row r="64" ht="20.25" customHeight="1" spans="1:11">
      <c r="A64" s="20"/>
      <c r="B64" s="114" t="s">
        <v>170</v>
      </c>
      <c r="C64" s="9">
        <v>0</v>
      </c>
      <c r="D64" s="9">
        <v>0</v>
      </c>
      <c r="E64" s="9">
        <v>0</v>
      </c>
      <c r="F64" s="9">
        <v>46</v>
      </c>
      <c r="G64" s="9">
        <v>0</v>
      </c>
      <c r="H64" s="100">
        <f t="shared" si="0"/>
        <v>0</v>
      </c>
      <c r="I64" s="91">
        <f t="shared" si="1"/>
        <v>0</v>
      </c>
      <c r="J64" s="91">
        <f t="shared" si="2"/>
        <v>0</v>
      </c>
      <c r="K64" s="91">
        <f t="shared" si="3"/>
        <v>0</v>
      </c>
    </row>
    <row r="65" ht="20.25" customHeight="1" spans="1:11">
      <c r="A65" s="20"/>
      <c r="B65" s="114" t="s">
        <v>171</v>
      </c>
      <c r="C65" s="9">
        <v>0</v>
      </c>
      <c r="D65" s="9">
        <v>0</v>
      </c>
      <c r="E65" s="9">
        <v>0</v>
      </c>
      <c r="F65" s="9">
        <v>0</v>
      </c>
      <c r="G65" s="9">
        <v>0</v>
      </c>
      <c r="H65" s="100">
        <f t="shared" si="0"/>
        <v>0</v>
      </c>
      <c r="I65" s="91">
        <f t="shared" si="1"/>
        <v>0</v>
      </c>
      <c r="J65" s="91">
        <f t="shared" si="2"/>
        <v>0</v>
      </c>
      <c r="K65" s="91">
        <f t="shared" si="3"/>
        <v>0</v>
      </c>
    </row>
    <row r="66" ht="20.25" customHeight="1" spans="1:11">
      <c r="A66" s="20"/>
      <c r="B66" s="114" t="s">
        <v>172</v>
      </c>
      <c r="C66" s="9">
        <v>0</v>
      </c>
      <c r="D66" s="9">
        <v>0</v>
      </c>
      <c r="E66" s="9">
        <v>0</v>
      </c>
      <c r="F66" s="9">
        <v>21</v>
      </c>
      <c r="G66" s="9">
        <v>0</v>
      </c>
      <c r="H66" s="100">
        <f t="shared" si="0"/>
        <v>0</v>
      </c>
      <c r="I66" s="91">
        <f t="shared" si="1"/>
        <v>0</v>
      </c>
      <c r="J66" s="91">
        <f t="shared" si="2"/>
        <v>0</v>
      </c>
      <c r="K66" s="91">
        <f t="shared" si="3"/>
        <v>0</v>
      </c>
    </row>
    <row r="67" ht="20.25" customHeight="1" spans="1:11">
      <c r="A67" s="20"/>
      <c r="B67" s="114" t="s">
        <v>173</v>
      </c>
      <c r="C67" s="9">
        <v>0</v>
      </c>
      <c r="D67" s="9">
        <v>0</v>
      </c>
      <c r="E67" s="9">
        <v>0</v>
      </c>
      <c r="F67" s="9">
        <v>21</v>
      </c>
      <c r="G67" s="9">
        <v>163</v>
      </c>
      <c r="H67" s="100">
        <f t="shared" si="0"/>
        <v>0</v>
      </c>
      <c r="I67" s="91">
        <f t="shared" si="1"/>
        <v>0</v>
      </c>
      <c r="J67" s="91">
        <f t="shared" si="2"/>
        <v>0</v>
      </c>
      <c r="K67" s="91">
        <f t="shared" si="3"/>
        <v>776.190476190476</v>
      </c>
    </row>
    <row r="68" ht="20.25" customHeight="1" spans="1:11">
      <c r="A68" s="20"/>
      <c r="B68" s="114" t="s">
        <v>174</v>
      </c>
      <c r="C68" s="9">
        <v>0</v>
      </c>
      <c r="D68" s="9">
        <v>0</v>
      </c>
      <c r="E68" s="9">
        <v>0</v>
      </c>
      <c r="F68" s="9">
        <v>255</v>
      </c>
      <c r="G68" s="9">
        <v>267</v>
      </c>
      <c r="H68" s="100">
        <f t="shared" ref="H68:H131" si="4">IF(C68&lt;&gt;0,(G68/C68)*100,0)</f>
        <v>0</v>
      </c>
      <c r="I68" s="91">
        <f t="shared" ref="I68:I131" si="5">IF(D68&lt;&gt;0,(G68/D68)*100,0)</f>
        <v>0</v>
      </c>
      <c r="J68" s="91">
        <f t="shared" ref="J68:J131" si="6">IF(E68&lt;&gt;0,(G68/E68)*100,0)</f>
        <v>0</v>
      </c>
      <c r="K68" s="91">
        <f t="shared" ref="K68:K131" si="7">IF(F68&lt;&gt;0,(G68/F68)*100,0)</f>
        <v>104.705882352941</v>
      </c>
    </row>
    <row r="69" ht="20.25" customHeight="1" spans="1:11">
      <c r="A69" s="20"/>
      <c r="B69" s="114" t="s">
        <v>175</v>
      </c>
      <c r="C69" s="9">
        <v>0</v>
      </c>
      <c r="D69" s="9">
        <v>0</v>
      </c>
      <c r="E69" s="9">
        <v>0</v>
      </c>
      <c r="F69" s="9">
        <v>279</v>
      </c>
      <c r="G69" s="9">
        <v>146</v>
      </c>
      <c r="H69" s="100">
        <f t="shared" si="4"/>
        <v>0</v>
      </c>
      <c r="I69" s="91">
        <f t="shared" si="5"/>
        <v>0</v>
      </c>
      <c r="J69" s="91">
        <f t="shared" si="6"/>
        <v>0</v>
      </c>
      <c r="K69" s="91">
        <f t="shared" si="7"/>
        <v>52.3297491039427</v>
      </c>
    </row>
    <row r="70" ht="20.25" customHeight="1" spans="1:11">
      <c r="A70" s="20"/>
      <c r="B70" s="114" t="s">
        <v>176</v>
      </c>
      <c r="C70" s="9">
        <v>0</v>
      </c>
      <c r="D70" s="9">
        <v>1500</v>
      </c>
      <c r="E70" s="9">
        <v>967</v>
      </c>
      <c r="F70" s="9">
        <v>89</v>
      </c>
      <c r="G70" s="9">
        <v>967</v>
      </c>
      <c r="H70" s="100">
        <f t="shared" si="4"/>
        <v>0</v>
      </c>
      <c r="I70" s="91">
        <f t="shared" si="5"/>
        <v>64.4666666666667</v>
      </c>
      <c r="J70" s="91">
        <f t="shared" si="6"/>
        <v>100</v>
      </c>
      <c r="K70" s="91">
        <f t="shared" si="7"/>
        <v>1086.51685393258</v>
      </c>
    </row>
    <row r="71" ht="20.25" customHeight="1" spans="1:11">
      <c r="A71" s="20"/>
      <c r="B71" s="114" t="s">
        <v>177</v>
      </c>
      <c r="C71" s="9">
        <v>0</v>
      </c>
      <c r="D71" s="9">
        <v>0</v>
      </c>
      <c r="E71" s="9">
        <v>0</v>
      </c>
      <c r="F71" s="9">
        <v>0</v>
      </c>
      <c r="G71" s="9">
        <v>0</v>
      </c>
      <c r="H71" s="100">
        <f t="shared" si="4"/>
        <v>0</v>
      </c>
      <c r="I71" s="91">
        <f t="shared" si="5"/>
        <v>0</v>
      </c>
      <c r="J71" s="91">
        <f t="shared" si="6"/>
        <v>0</v>
      </c>
      <c r="K71" s="91">
        <f t="shared" si="7"/>
        <v>0</v>
      </c>
    </row>
    <row r="72" ht="20.25" customHeight="1" spans="1:11">
      <c r="A72" s="20"/>
      <c r="B72" s="114" t="s">
        <v>178</v>
      </c>
      <c r="C72" s="9">
        <v>0</v>
      </c>
      <c r="D72" s="9">
        <v>0</v>
      </c>
      <c r="E72" s="9">
        <v>0</v>
      </c>
      <c r="F72" s="9">
        <v>0</v>
      </c>
      <c r="G72" s="9">
        <v>0</v>
      </c>
      <c r="H72" s="100">
        <f t="shared" si="4"/>
        <v>0</v>
      </c>
      <c r="I72" s="91">
        <f t="shared" si="5"/>
        <v>0</v>
      </c>
      <c r="J72" s="91">
        <f t="shared" si="6"/>
        <v>0</v>
      </c>
      <c r="K72" s="91">
        <f t="shared" si="7"/>
        <v>0</v>
      </c>
    </row>
    <row r="73" ht="20.25" customHeight="1" spans="1:11">
      <c r="A73" s="20"/>
      <c r="B73" s="114" t="s">
        <v>179</v>
      </c>
      <c r="C73" s="9">
        <v>0</v>
      </c>
      <c r="D73" s="9">
        <v>0</v>
      </c>
      <c r="E73" s="9">
        <v>0</v>
      </c>
      <c r="F73" s="9">
        <v>0</v>
      </c>
      <c r="G73" s="9">
        <v>0</v>
      </c>
      <c r="H73" s="100">
        <f t="shared" si="4"/>
        <v>0</v>
      </c>
      <c r="I73" s="91">
        <f t="shared" si="5"/>
        <v>0</v>
      </c>
      <c r="J73" s="91">
        <f t="shared" si="6"/>
        <v>0</v>
      </c>
      <c r="K73" s="91">
        <f t="shared" si="7"/>
        <v>0</v>
      </c>
    </row>
    <row r="74" ht="20.25" customHeight="1" spans="1:11">
      <c r="A74" s="20"/>
      <c r="B74" s="114" t="s">
        <v>180</v>
      </c>
      <c r="C74" s="9">
        <v>0</v>
      </c>
      <c r="D74" s="9">
        <v>0</v>
      </c>
      <c r="E74" s="9">
        <v>0</v>
      </c>
      <c r="F74" s="9">
        <v>0</v>
      </c>
      <c r="G74" s="9">
        <v>0</v>
      </c>
      <c r="H74" s="100">
        <f t="shared" si="4"/>
        <v>0</v>
      </c>
      <c r="I74" s="91">
        <f t="shared" si="5"/>
        <v>0</v>
      </c>
      <c r="J74" s="91">
        <f t="shared" si="6"/>
        <v>0</v>
      </c>
      <c r="K74" s="91">
        <f t="shared" si="7"/>
        <v>0</v>
      </c>
    </row>
    <row r="75" ht="20.25" customHeight="1" spans="1:11">
      <c r="A75" s="20"/>
      <c r="B75" s="114" t="s">
        <v>181</v>
      </c>
      <c r="C75" s="9">
        <v>0</v>
      </c>
      <c r="D75" s="9">
        <v>0</v>
      </c>
      <c r="E75" s="9">
        <v>0</v>
      </c>
      <c r="F75" s="9">
        <v>0</v>
      </c>
      <c r="G75" s="9">
        <v>0</v>
      </c>
      <c r="H75" s="100">
        <f t="shared" si="4"/>
        <v>0</v>
      </c>
      <c r="I75" s="91">
        <f t="shared" si="5"/>
        <v>0</v>
      </c>
      <c r="J75" s="91">
        <f t="shared" si="6"/>
        <v>0</v>
      </c>
      <c r="K75" s="91">
        <f t="shared" si="7"/>
        <v>0</v>
      </c>
    </row>
    <row r="76" ht="20.25" customHeight="1" spans="1:11">
      <c r="A76" s="20"/>
      <c r="B76" s="114" t="s">
        <v>182</v>
      </c>
      <c r="C76" s="9">
        <v>0</v>
      </c>
      <c r="D76" s="9">
        <v>0</v>
      </c>
      <c r="E76" s="9">
        <v>0</v>
      </c>
      <c r="F76" s="9">
        <v>0</v>
      </c>
      <c r="G76" s="9">
        <v>0</v>
      </c>
      <c r="H76" s="100">
        <f t="shared" si="4"/>
        <v>0</v>
      </c>
      <c r="I76" s="91">
        <f t="shared" si="5"/>
        <v>0</v>
      </c>
      <c r="J76" s="91">
        <f t="shared" si="6"/>
        <v>0</v>
      </c>
      <c r="K76" s="91">
        <f t="shared" si="7"/>
        <v>0</v>
      </c>
    </row>
    <row r="77" ht="20.25" customHeight="1" spans="1:11">
      <c r="A77" s="20"/>
      <c r="B77" s="114" t="s">
        <v>183</v>
      </c>
      <c r="C77" s="9">
        <v>0</v>
      </c>
      <c r="D77" s="9">
        <v>0</v>
      </c>
      <c r="E77" s="9">
        <v>0</v>
      </c>
      <c r="F77" s="9">
        <v>89</v>
      </c>
      <c r="G77" s="9">
        <v>967</v>
      </c>
      <c r="H77" s="100">
        <f t="shared" si="4"/>
        <v>0</v>
      </c>
      <c r="I77" s="91">
        <f t="shared" si="5"/>
        <v>0</v>
      </c>
      <c r="J77" s="91">
        <f t="shared" si="6"/>
        <v>0</v>
      </c>
      <c r="K77" s="91">
        <f t="shared" si="7"/>
        <v>1086.51685393258</v>
      </c>
    </row>
    <row r="78" ht="20.25" customHeight="1" spans="1:11">
      <c r="A78" s="20"/>
      <c r="B78" s="114" t="s">
        <v>184</v>
      </c>
      <c r="C78" s="9">
        <v>0</v>
      </c>
      <c r="D78" s="9">
        <v>69</v>
      </c>
      <c r="E78" s="9">
        <v>30</v>
      </c>
      <c r="F78" s="9">
        <v>29</v>
      </c>
      <c r="G78" s="9">
        <v>30</v>
      </c>
      <c r="H78" s="100">
        <f t="shared" si="4"/>
        <v>0</v>
      </c>
      <c r="I78" s="91">
        <f t="shared" si="5"/>
        <v>43.4782608695652</v>
      </c>
      <c r="J78" s="91">
        <f t="shared" si="6"/>
        <v>100</v>
      </c>
      <c r="K78" s="91">
        <f t="shared" si="7"/>
        <v>103.448275862069</v>
      </c>
    </row>
    <row r="79" ht="20.25" customHeight="1" spans="1:11">
      <c r="A79" s="20"/>
      <c r="B79" s="114" t="s">
        <v>185</v>
      </c>
      <c r="C79" s="9">
        <v>0</v>
      </c>
      <c r="D79" s="9">
        <v>0</v>
      </c>
      <c r="E79" s="9">
        <v>0</v>
      </c>
      <c r="F79" s="9">
        <v>0</v>
      </c>
      <c r="G79" s="9">
        <v>14</v>
      </c>
      <c r="H79" s="100">
        <f t="shared" si="4"/>
        <v>0</v>
      </c>
      <c r="I79" s="91">
        <f t="shared" si="5"/>
        <v>0</v>
      </c>
      <c r="J79" s="91">
        <f t="shared" si="6"/>
        <v>0</v>
      </c>
      <c r="K79" s="91">
        <f t="shared" si="7"/>
        <v>0</v>
      </c>
    </row>
    <row r="80" ht="20.25" customHeight="1" spans="1:11">
      <c r="A80" s="20"/>
      <c r="B80" s="114" t="s">
        <v>186</v>
      </c>
      <c r="C80" s="9">
        <v>0</v>
      </c>
      <c r="D80" s="9">
        <v>0</v>
      </c>
      <c r="E80" s="9">
        <v>0</v>
      </c>
      <c r="F80" s="9">
        <v>0</v>
      </c>
      <c r="G80" s="9">
        <v>0</v>
      </c>
      <c r="H80" s="100">
        <f t="shared" si="4"/>
        <v>0</v>
      </c>
      <c r="I80" s="91">
        <f t="shared" si="5"/>
        <v>0</v>
      </c>
      <c r="J80" s="91">
        <f t="shared" si="6"/>
        <v>0</v>
      </c>
      <c r="K80" s="91">
        <f t="shared" si="7"/>
        <v>0</v>
      </c>
    </row>
    <row r="81" ht="20.25" customHeight="1" spans="1:11">
      <c r="A81" s="20"/>
      <c r="B81" s="114" t="s">
        <v>187</v>
      </c>
      <c r="C81" s="9">
        <v>0</v>
      </c>
      <c r="D81" s="9">
        <v>0</v>
      </c>
      <c r="E81" s="9">
        <v>0</v>
      </c>
      <c r="F81" s="9">
        <v>0</v>
      </c>
      <c r="G81" s="9">
        <v>0</v>
      </c>
      <c r="H81" s="100">
        <f t="shared" si="4"/>
        <v>0</v>
      </c>
      <c r="I81" s="91">
        <f t="shared" si="5"/>
        <v>0</v>
      </c>
      <c r="J81" s="91">
        <f t="shared" si="6"/>
        <v>0</v>
      </c>
      <c r="K81" s="91">
        <f t="shared" si="7"/>
        <v>0</v>
      </c>
    </row>
    <row r="82" ht="20.25" customHeight="1" spans="1:11">
      <c r="A82" s="20"/>
      <c r="B82" s="114" t="s">
        <v>188</v>
      </c>
      <c r="C82" s="9">
        <v>0</v>
      </c>
      <c r="D82" s="9">
        <v>0</v>
      </c>
      <c r="E82" s="9">
        <v>0</v>
      </c>
      <c r="F82" s="9">
        <v>29</v>
      </c>
      <c r="G82" s="9">
        <v>9</v>
      </c>
      <c r="H82" s="100">
        <f t="shared" si="4"/>
        <v>0</v>
      </c>
      <c r="I82" s="91">
        <f t="shared" si="5"/>
        <v>0</v>
      </c>
      <c r="J82" s="91">
        <f t="shared" si="6"/>
        <v>0</v>
      </c>
      <c r="K82" s="91">
        <f t="shared" si="7"/>
        <v>31.0344827586207</v>
      </c>
    </row>
    <row r="83" ht="20.25" customHeight="1" spans="1:11">
      <c r="A83" s="20"/>
      <c r="B83" s="114" t="s">
        <v>189</v>
      </c>
      <c r="C83" s="9">
        <v>0</v>
      </c>
      <c r="D83" s="9">
        <v>0</v>
      </c>
      <c r="E83" s="9">
        <v>0</v>
      </c>
      <c r="F83" s="9">
        <v>0</v>
      </c>
      <c r="G83" s="9">
        <v>0</v>
      </c>
      <c r="H83" s="100">
        <f t="shared" si="4"/>
        <v>0</v>
      </c>
      <c r="I83" s="91">
        <f t="shared" si="5"/>
        <v>0</v>
      </c>
      <c r="J83" s="91">
        <f t="shared" si="6"/>
        <v>0</v>
      </c>
      <c r="K83" s="91">
        <f t="shared" si="7"/>
        <v>0</v>
      </c>
    </row>
    <row r="84" ht="20.25" customHeight="1" spans="1:11">
      <c r="A84" s="20"/>
      <c r="B84" s="114" t="s">
        <v>190</v>
      </c>
      <c r="C84" s="9">
        <v>0</v>
      </c>
      <c r="D84" s="9">
        <v>0</v>
      </c>
      <c r="E84" s="9">
        <v>0</v>
      </c>
      <c r="F84" s="9">
        <v>0</v>
      </c>
      <c r="G84" s="9">
        <v>0</v>
      </c>
      <c r="H84" s="100">
        <f t="shared" si="4"/>
        <v>0</v>
      </c>
      <c r="I84" s="91">
        <f t="shared" si="5"/>
        <v>0</v>
      </c>
      <c r="J84" s="91">
        <f t="shared" si="6"/>
        <v>0</v>
      </c>
      <c r="K84" s="91">
        <f t="shared" si="7"/>
        <v>0</v>
      </c>
    </row>
    <row r="85" ht="20.25" customHeight="1" spans="1:11">
      <c r="A85" s="20"/>
      <c r="B85" s="114" t="s">
        <v>191</v>
      </c>
      <c r="C85" s="9">
        <v>0</v>
      </c>
      <c r="D85" s="9">
        <v>0</v>
      </c>
      <c r="E85" s="9">
        <v>0</v>
      </c>
      <c r="F85" s="9">
        <v>0</v>
      </c>
      <c r="G85" s="9">
        <v>0</v>
      </c>
      <c r="H85" s="100">
        <f t="shared" si="4"/>
        <v>0</v>
      </c>
      <c r="I85" s="91">
        <f t="shared" si="5"/>
        <v>0</v>
      </c>
      <c r="J85" s="91">
        <f t="shared" si="6"/>
        <v>0</v>
      </c>
      <c r="K85" s="91">
        <f t="shared" si="7"/>
        <v>0</v>
      </c>
    </row>
    <row r="86" ht="20.25" customHeight="1" spans="1:11">
      <c r="A86" s="20"/>
      <c r="B86" s="114" t="s">
        <v>192</v>
      </c>
      <c r="C86" s="9">
        <v>0</v>
      </c>
      <c r="D86" s="9">
        <v>0</v>
      </c>
      <c r="E86" s="9">
        <v>0</v>
      </c>
      <c r="F86" s="9">
        <v>0</v>
      </c>
      <c r="G86" s="9">
        <v>7</v>
      </c>
      <c r="H86" s="100">
        <f t="shared" si="4"/>
        <v>0</v>
      </c>
      <c r="I86" s="91">
        <f t="shared" si="5"/>
        <v>0</v>
      </c>
      <c r="J86" s="91">
        <f t="shared" si="6"/>
        <v>0</v>
      </c>
      <c r="K86" s="91">
        <f t="shared" si="7"/>
        <v>0</v>
      </c>
    </row>
    <row r="87" ht="20.25" customHeight="1" spans="1:11">
      <c r="A87" s="20"/>
      <c r="B87" s="114" t="s">
        <v>193</v>
      </c>
      <c r="C87" s="9">
        <v>0</v>
      </c>
      <c r="D87" s="9">
        <v>0</v>
      </c>
      <c r="E87" s="9">
        <v>0</v>
      </c>
      <c r="F87" s="9">
        <v>0</v>
      </c>
      <c r="G87" s="9">
        <v>0</v>
      </c>
      <c r="H87" s="100">
        <f t="shared" si="4"/>
        <v>0</v>
      </c>
      <c r="I87" s="91">
        <f t="shared" si="5"/>
        <v>0</v>
      </c>
      <c r="J87" s="91">
        <f t="shared" si="6"/>
        <v>0</v>
      </c>
      <c r="K87" s="91">
        <f t="shared" si="7"/>
        <v>0</v>
      </c>
    </row>
    <row r="88" ht="20.25" customHeight="1" spans="1:11">
      <c r="A88" s="20"/>
      <c r="B88" s="114" t="s">
        <v>194</v>
      </c>
      <c r="C88" s="9">
        <v>0</v>
      </c>
      <c r="D88" s="9">
        <v>0</v>
      </c>
      <c r="E88" s="9">
        <v>0</v>
      </c>
      <c r="F88" s="9">
        <v>0</v>
      </c>
      <c r="G88" s="9">
        <v>0</v>
      </c>
      <c r="H88" s="100">
        <f t="shared" si="4"/>
        <v>0</v>
      </c>
      <c r="I88" s="91">
        <f t="shared" si="5"/>
        <v>0</v>
      </c>
      <c r="J88" s="91">
        <f t="shared" si="6"/>
        <v>0</v>
      </c>
      <c r="K88" s="91">
        <f t="shared" si="7"/>
        <v>0</v>
      </c>
    </row>
    <row r="89" ht="20.25" customHeight="1" spans="1:11">
      <c r="A89" s="20"/>
      <c r="B89" s="114" t="s">
        <v>195</v>
      </c>
      <c r="C89" s="9">
        <v>0</v>
      </c>
      <c r="D89" s="9">
        <v>0</v>
      </c>
      <c r="E89" s="9">
        <v>0</v>
      </c>
      <c r="F89" s="9">
        <v>0</v>
      </c>
      <c r="G89" s="9">
        <v>0</v>
      </c>
      <c r="H89" s="100">
        <f t="shared" si="4"/>
        <v>0</v>
      </c>
      <c r="I89" s="91">
        <f t="shared" si="5"/>
        <v>0</v>
      </c>
      <c r="J89" s="91">
        <f t="shared" si="6"/>
        <v>0</v>
      </c>
      <c r="K89" s="91">
        <f t="shared" si="7"/>
        <v>0</v>
      </c>
    </row>
    <row r="90" ht="20.25" customHeight="1" spans="1:11">
      <c r="A90" s="20"/>
      <c r="B90" s="114" t="s">
        <v>196</v>
      </c>
      <c r="C90" s="9">
        <v>0</v>
      </c>
      <c r="D90" s="9">
        <v>0</v>
      </c>
      <c r="E90" s="9">
        <v>0</v>
      </c>
      <c r="F90" s="9">
        <v>0</v>
      </c>
      <c r="G90" s="9">
        <v>0</v>
      </c>
      <c r="H90" s="100">
        <f t="shared" si="4"/>
        <v>0</v>
      </c>
      <c r="I90" s="91">
        <f t="shared" si="5"/>
        <v>0</v>
      </c>
      <c r="J90" s="91">
        <f t="shared" si="6"/>
        <v>0</v>
      </c>
      <c r="K90" s="91">
        <f t="shared" si="7"/>
        <v>0</v>
      </c>
    </row>
    <row r="91" ht="20.25" customHeight="1" spans="1:11">
      <c r="A91" s="20"/>
      <c r="B91" s="114" t="s">
        <v>197</v>
      </c>
      <c r="C91" s="9">
        <v>0</v>
      </c>
      <c r="D91" s="9">
        <v>0</v>
      </c>
      <c r="E91" s="9">
        <v>0</v>
      </c>
      <c r="F91" s="9">
        <v>0</v>
      </c>
      <c r="G91" s="9">
        <v>0</v>
      </c>
      <c r="H91" s="100">
        <f t="shared" si="4"/>
        <v>0</v>
      </c>
      <c r="I91" s="91">
        <f t="shared" si="5"/>
        <v>0</v>
      </c>
      <c r="J91" s="91">
        <f t="shared" si="6"/>
        <v>0</v>
      </c>
      <c r="K91" s="91">
        <f t="shared" si="7"/>
        <v>0</v>
      </c>
    </row>
    <row r="92" ht="20.25" customHeight="1" spans="1:11">
      <c r="A92" s="20"/>
      <c r="B92" s="114" t="s">
        <v>198</v>
      </c>
      <c r="C92" s="9">
        <v>0</v>
      </c>
      <c r="D92" s="9">
        <v>0</v>
      </c>
      <c r="E92" s="9">
        <v>0</v>
      </c>
      <c r="F92" s="9">
        <v>0</v>
      </c>
      <c r="G92" s="9">
        <v>0</v>
      </c>
      <c r="H92" s="100">
        <f t="shared" si="4"/>
        <v>0</v>
      </c>
      <c r="I92" s="91">
        <f t="shared" si="5"/>
        <v>0</v>
      </c>
      <c r="J92" s="91">
        <f t="shared" si="6"/>
        <v>0</v>
      </c>
      <c r="K92" s="91">
        <f t="shared" si="7"/>
        <v>0</v>
      </c>
    </row>
    <row r="93" ht="20.25" customHeight="1" spans="1:11">
      <c r="A93" s="20"/>
      <c r="B93" s="114" t="s">
        <v>199</v>
      </c>
      <c r="C93" s="9">
        <v>0</v>
      </c>
      <c r="D93" s="9">
        <v>0</v>
      </c>
      <c r="E93" s="9">
        <v>0</v>
      </c>
      <c r="F93" s="9">
        <v>0</v>
      </c>
      <c r="G93" s="9">
        <v>0</v>
      </c>
      <c r="H93" s="100">
        <f t="shared" si="4"/>
        <v>0</v>
      </c>
      <c r="I93" s="91">
        <f t="shared" si="5"/>
        <v>0</v>
      </c>
      <c r="J93" s="91">
        <f t="shared" si="6"/>
        <v>0</v>
      </c>
      <c r="K93" s="91">
        <f t="shared" si="7"/>
        <v>0</v>
      </c>
    </row>
    <row r="94" ht="20.25" customHeight="1" spans="1:11">
      <c r="A94" s="20"/>
      <c r="B94" s="114" t="s">
        <v>200</v>
      </c>
      <c r="C94" s="9">
        <v>0</v>
      </c>
      <c r="D94" s="9">
        <v>0</v>
      </c>
      <c r="E94" s="9">
        <v>0</v>
      </c>
      <c r="F94" s="9">
        <v>0</v>
      </c>
      <c r="G94" s="9">
        <v>0</v>
      </c>
      <c r="H94" s="100">
        <f t="shared" si="4"/>
        <v>0</v>
      </c>
      <c r="I94" s="91">
        <f t="shared" si="5"/>
        <v>0</v>
      </c>
      <c r="J94" s="91">
        <f t="shared" si="6"/>
        <v>0</v>
      </c>
      <c r="K94" s="91">
        <f t="shared" si="7"/>
        <v>0</v>
      </c>
    </row>
    <row r="95" ht="20.25" customHeight="1" spans="1:11">
      <c r="A95" s="20"/>
      <c r="B95" s="114" t="s">
        <v>201</v>
      </c>
      <c r="C95" s="9">
        <v>0</v>
      </c>
      <c r="D95" s="9">
        <v>0</v>
      </c>
      <c r="E95" s="9">
        <v>0</v>
      </c>
      <c r="F95" s="9">
        <v>0</v>
      </c>
      <c r="G95" s="9">
        <v>0</v>
      </c>
      <c r="H95" s="100">
        <f t="shared" si="4"/>
        <v>0</v>
      </c>
      <c r="I95" s="91">
        <f t="shared" si="5"/>
        <v>0</v>
      </c>
      <c r="J95" s="91">
        <f t="shared" si="6"/>
        <v>0</v>
      </c>
      <c r="K95" s="91">
        <f t="shared" si="7"/>
        <v>0</v>
      </c>
    </row>
    <row r="96" ht="20.25" customHeight="1" spans="1:11">
      <c r="A96" s="20"/>
      <c r="B96" s="114" t="s">
        <v>202</v>
      </c>
      <c r="C96" s="9">
        <v>0</v>
      </c>
      <c r="D96" s="9">
        <v>0</v>
      </c>
      <c r="E96" s="9">
        <v>0</v>
      </c>
      <c r="F96" s="9">
        <v>0</v>
      </c>
      <c r="G96" s="9">
        <v>0</v>
      </c>
      <c r="H96" s="100">
        <f t="shared" si="4"/>
        <v>0</v>
      </c>
      <c r="I96" s="91">
        <f t="shared" si="5"/>
        <v>0</v>
      </c>
      <c r="J96" s="91">
        <f t="shared" si="6"/>
        <v>0</v>
      </c>
      <c r="K96" s="91">
        <f t="shared" si="7"/>
        <v>0</v>
      </c>
    </row>
    <row r="97" ht="20.25" customHeight="1" spans="1:11">
      <c r="A97" s="20"/>
      <c r="B97" s="114" t="s">
        <v>203</v>
      </c>
      <c r="C97" s="9">
        <v>0</v>
      </c>
      <c r="D97" s="9">
        <v>0</v>
      </c>
      <c r="E97" s="9">
        <v>0</v>
      </c>
      <c r="F97" s="9">
        <v>0</v>
      </c>
      <c r="G97" s="9">
        <v>0</v>
      </c>
      <c r="H97" s="100">
        <f t="shared" si="4"/>
        <v>0</v>
      </c>
      <c r="I97" s="91">
        <f t="shared" si="5"/>
        <v>0</v>
      </c>
      <c r="J97" s="91">
        <f t="shared" si="6"/>
        <v>0</v>
      </c>
      <c r="K97" s="91">
        <f t="shared" si="7"/>
        <v>0</v>
      </c>
    </row>
    <row r="98" ht="20.25" customHeight="1" spans="1:11">
      <c r="A98" s="20"/>
      <c r="B98" s="114" t="s">
        <v>204</v>
      </c>
      <c r="C98" s="9">
        <v>0</v>
      </c>
      <c r="D98" s="9">
        <v>0</v>
      </c>
      <c r="E98" s="9">
        <v>0</v>
      </c>
      <c r="F98" s="9">
        <v>0</v>
      </c>
      <c r="G98" s="9">
        <v>0</v>
      </c>
      <c r="H98" s="100">
        <f t="shared" si="4"/>
        <v>0</v>
      </c>
      <c r="I98" s="91">
        <f t="shared" si="5"/>
        <v>0</v>
      </c>
      <c r="J98" s="91">
        <f t="shared" si="6"/>
        <v>0</v>
      </c>
      <c r="K98" s="91">
        <f t="shared" si="7"/>
        <v>0</v>
      </c>
    </row>
    <row r="99" ht="20.25" customHeight="1" spans="1:11">
      <c r="A99" s="20"/>
      <c r="B99" s="114" t="s">
        <v>205</v>
      </c>
      <c r="C99" s="9">
        <v>0</v>
      </c>
      <c r="D99" s="9">
        <v>0</v>
      </c>
      <c r="E99" s="9">
        <v>0</v>
      </c>
      <c r="F99" s="9">
        <v>0</v>
      </c>
      <c r="G99" s="9">
        <v>0</v>
      </c>
      <c r="H99" s="100">
        <f t="shared" si="4"/>
        <v>0</v>
      </c>
      <c r="I99" s="91">
        <f t="shared" si="5"/>
        <v>0</v>
      </c>
      <c r="J99" s="91">
        <f t="shared" si="6"/>
        <v>0</v>
      </c>
      <c r="K99" s="91">
        <f t="shared" si="7"/>
        <v>0</v>
      </c>
    </row>
    <row r="100" ht="20.25" customHeight="1" spans="1:11">
      <c r="A100" s="20"/>
      <c r="B100" s="114" t="s">
        <v>206</v>
      </c>
      <c r="C100" s="9">
        <v>0</v>
      </c>
      <c r="D100" s="9">
        <v>1090</v>
      </c>
      <c r="E100" s="9">
        <v>560</v>
      </c>
      <c r="F100" s="9">
        <v>574</v>
      </c>
      <c r="G100" s="9">
        <v>560</v>
      </c>
      <c r="H100" s="100">
        <f t="shared" si="4"/>
        <v>0</v>
      </c>
      <c r="I100" s="91">
        <f t="shared" si="5"/>
        <v>51.3761467889908</v>
      </c>
      <c r="J100" s="91">
        <f t="shared" si="6"/>
        <v>100</v>
      </c>
      <c r="K100" s="91">
        <f t="shared" si="7"/>
        <v>97.5609756097561</v>
      </c>
    </row>
    <row r="101" ht="20.25" customHeight="1" spans="1:11">
      <c r="A101" s="20"/>
      <c r="B101" s="114" t="s">
        <v>207</v>
      </c>
      <c r="C101" s="9">
        <v>0</v>
      </c>
      <c r="D101" s="9">
        <v>0</v>
      </c>
      <c r="E101" s="9">
        <v>0</v>
      </c>
      <c r="F101" s="9">
        <v>311</v>
      </c>
      <c r="G101" s="9">
        <v>289</v>
      </c>
      <c r="H101" s="100">
        <f t="shared" si="4"/>
        <v>0</v>
      </c>
      <c r="I101" s="91">
        <f t="shared" si="5"/>
        <v>0</v>
      </c>
      <c r="J101" s="91">
        <f t="shared" si="6"/>
        <v>0</v>
      </c>
      <c r="K101" s="91">
        <f t="shared" si="7"/>
        <v>92.9260450160772</v>
      </c>
    </row>
    <row r="102" ht="20.25" customHeight="1" spans="1:11">
      <c r="A102" s="20"/>
      <c r="B102" s="114" t="s">
        <v>208</v>
      </c>
      <c r="C102" s="9">
        <v>0</v>
      </c>
      <c r="D102" s="9">
        <v>0</v>
      </c>
      <c r="E102" s="9">
        <v>0</v>
      </c>
      <c r="F102" s="9">
        <v>0</v>
      </c>
      <c r="G102" s="9">
        <v>0</v>
      </c>
      <c r="H102" s="100">
        <f t="shared" si="4"/>
        <v>0</v>
      </c>
      <c r="I102" s="91">
        <f t="shared" si="5"/>
        <v>0</v>
      </c>
      <c r="J102" s="91">
        <f t="shared" si="6"/>
        <v>0</v>
      </c>
      <c r="K102" s="91">
        <f t="shared" si="7"/>
        <v>0</v>
      </c>
    </row>
    <row r="103" ht="20.25" customHeight="1" spans="1:11">
      <c r="A103" s="20"/>
      <c r="B103" s="114" t="s">
        <v>209</v>
      </c>
      <c r="C103" s="9">
        <v>0</v>
      </c>
      <c r="D103" s="9">
        <v>0</v>
      </c>
      <c r="E103" s="9">
        <v>0</v>
      </c>
      <c r="F103" s="9">
        <v>0</v>
      </c>
      <c r="G103" s="9">
        <v>0</v>
      </c>
      <c r="H103" s="100">
        <f t="shared" si="4"/>
        <v>0</v>
      </c>
      <c r="I103" s="91">
        <f t="shared" si="5"/>
        <v>0</v>
      </c>
      <c r="J103" s="91">
        <f t="shared" si="6"/>
        <v>0</v>
      </c>
      <c r="K103" s="91">
        <f t="shared" si="7"/>
        <v>0</v>
      </c>
    </row>
    <row r="104" ht="20.25" customHeight="1" spans="1:11">
      <c r="A104" s="20"/>
      <c r="B104" s="114" t="s">
        <v>210</v>
      </c>
      <c r="C104" s="9">
        <v>0</v>
      </c>
      <c r="D104" s="9">
        <v>0</v>
      </c>
      <c r="E104" s="9">
        <v>0</v>
      </c>
      <c r="F104" s="9">
        <v>0</v>
      </c>
      <c r="G104" s="9">
        <v>0</v>
      </c>
      <c r="H104" s="100">
        <f t="shared" si="4"/>
        <v>0</v>
      </c>
      <c r="I104" s="91">
        <f t="shared" si="5"/>
        <v>0</v>
      </c>
      <c r="J104" s="91">
        <f t="shared" si="6"/>
        <v>0</v>
      </c>
      <c r="K104" s="91">
        <f t="shared" si="7"/>
        <v>0</v>
      </c>
    </row>
    <row r="105" ht="20.25" customHeight="1" spans="1:11">
      <c r="A105" s="20"/>
      <c r="B105" s="114" t="s">
        <v>211</v>
      </c>
      <c r="C105" s="9">
        <v>0</v>
      </c>
      <c r="D105" s="9">
        <v>0</v>
      </c>
      <c r="E105" s="9">
        <v>0</v>
      </c>
      <c r="F105" s="9">
        <v>0</v>
      </c>
      <c r="G105" s="9">
        <v>0</v>
      </c>
      <c r="H105" s="100">
        <f t="shared" si="4"/>
        <v>0</v>
      </c>
      <c r="I105" s="91">
        <f t="shared" si="5"/>
        <v>0</v>
      </c>
      <c r="J105" s="91">
        <f t="shared" si="6"/>
        <v>0</v>
      </c>
      <c r="K105" s="91">
        <f t="shared" si="7"/>
        <v>0</v>
      </c>
    </row>
    <row r="106" ht="20.25" customHeight="1" spans="1:11">
      <c r="A106" s="20"/>
      <c r="B106" s="114" t="s">
        <v>212</v>
      </c>
      <c r="C106" s="9">
        <v>0</v>
      </c>
      <c r="D106" s="9">
        <v>0</v>
      </c>
      <c r="E106" s="9">
        <v>0</v>
      </c>
      <c r="F106" s="9">
        <v>0</v>
      </c>
      <c r="G106" s="9">
        <v>0</v>
      </c>
      <c r="H106" s="100">
        <f t="shared" si="4"/>
        <v>0</v>
      </c>
      <c r="I106" s="91">
        <f t="shared" si="5"/>
        <v>0</v>
      </c>
      <c r="J106" s="91">
        <f t="shared" si="6"/>
        <v>0</v>
      </c>
      <c r="K106" s="91">
        <f t="shared" si="7"/>
        <v>0</v>
      </c>
    </row>
    <row r="107" ht="20.25" customHeight="1" spans="1:11">
      <c r="A107" s="20"/>
      <c r="B107" s="114" t="s">
        <v>213</v>
      </c>
      <c r="C107" s="9">
        <v>0</v>
      </c>
      <c r="D107" s="9">
        <v>0</v>
      </c>
      <c r="E107" s="9">
        <v>0</v>
      </c>
      <c r="F107" s="9">
        <v>130</v>
      </c>
      <c r="G107" s="9">
        <v>0</v>
      </c>
      <c r="H107" s="100">
        <f t="shared" si="4"/>
        <v>0</v>
      </c>
      <c r="I107" s="91">
        <f t="shared" si="5"/>
        <v>0</v>
      </c>
      <c r="J107" s="91">
        <f t="shared" si="6"/>
        <v>0</v>
      </c>
      <c r="K107" s="91">
        <f t="shared" si="7"/>
        <v>0</v>
      </c>
    </row>
    <row r="108" ht="20.25" customHeight="1" spans="1:11">
      <c r="A108" s="20"/>
      <c r="B108" s="114" t="s">
        <v>214</v>
      </c>
      <c r="C108" s="9">
        <v>0</v>
      </c>
      <c r="D108" s="9">
        <v>0</v>
      </c>
      <c r="E108" s="9">
        <v>0</v>
      </c>
      <c r="F108" s="9">
        <v>26</v>
      </c>
      <c r="G108" s="9">
        <v>51</v>
      </c>
      <c r="H108" s="100">
        <f t="shared" si="4"/>
        <v>0</v>
      </c>
      <c r="I108" s="91">
        <f t="shared" si="5"/>
        <v>0</v>
      </c>
      <c r="J108" s="91">
        <f t="shared" si="6"/>
        <v>0</v>
      </c>
      <c r="K108" s="91">
        <f t="shared" si="7"/>
        <v>196.153846153846</v>
      </c>
    </row>
    <row r="109" ht="20.25" customHeight="1" spans="1:11">
      <c r="A109" s="20"/>
      <c r="B109" s="114" t="s">
        <v>215</v>
      </c>
      <c r="C109" s="9">
        <v>0</v>
      </c>
      <c r="D109" s="9">
        <v>0</v>
      </c>
      <c r="E109" s="9">
        <v>0</v>
      </c>
      <c r="F109" s="9">
        <v>102</v>
      </c>
      <c r="G109" s="9">
        <v>105</v>
      </c>
      <c r="H109" s="100">
        <f t="shared" si="4"/>
        <v>0</v>
      </c>
      <c r="I109" s="91">
        <f t="shared" si="5"/>
        <v>0</v>
      </c>
      <c r="J109" s="91">
        <f t="shared" si="6"/>
        <v>0</v>
      </c>
      <c r="K109" s="91">
        <f t="shared" si="7"/>
        <v>102.941176470588</v>
      </c>
    </row>
    <row r="110" ht="20.25" customHeight="1" spans="1:11">
      <c r="A110" s="20"/>
      <c r="B110" s="114" t="s">
        <v>216</v>
      </c>
      <c r="C110" s="9">
        <v>0</v>
      </c>
      <c r="D110" s="9">
        <v>0</v>
      </c>
      <c r="E110" s="9">
        <v>0</v>
      </c>
      <c r="F110" s="9">
        <v>5</v>
      </c>
      <c r="G110" s="9">
        <v>115</v>
      </c>
      <c r="H110" s="100">
        <f t="shared" si="4"/>
        <v>0</v>
      </c>
      <c r="I110" s="91">
        <f t="shared" si="5"/>
        <v>0</v>
      </c>
      <c r="J110" s="91">
        <f t="shared" si="6"/>
        <v>0</v>
      </c>
      <c r="K110" s="91">
        <f t="shared" si="7"/>
        <v>2300</v>
      </c>
    </row>
    <row r="111" ht="20.25" customHeight="1" spans="1:11">
      <c r="A111" s="20"/>
      <c r="B111" s="114" t="s">
        <v>217</v>
      </c>
      <c r="C111" s="9">
        <v>0</v>
      </c>
      <c r="D111" s="9">
        <v>0</v>
      </c>
      <c r="E111" s="9">
        <v>0</v>
      </c>
      <c r="F111" s="9">
        <v>0</v>
      </c>
      <c r="G111" s="9">
        <v>0</v>
      </c>
      <c r="H111" s="100">
        <f t="shared" si="4"/>
        <v>0</v>
      </c>
      <c r="I111" s="91">
        <f t="shared" si="5"/>
        <v>0</v>
      </c>
      <c r="J111" s="91">
        <f t="shared" si="6"/>
        <v>0</v>
      </c>
      <c r="K111" s="91">
        <f t="shared" si="7"/>
        <v>0</v>
      </c>
    </row>
    <row r="112" ht="20.25" customHeight="1" spans="1:11">
      <c r="A112" s="20"/>
      <c r="B112" s="114" t="s">
        <v>218</v>
      </c>
      <c r="C112" s="9">
        <v>0</v>
      </c>
      <c r="D112" s="9">
        <v>0</v>
      </c>
      <c r="E112" s="9">
        <v>0</v>
      </c>
      <c r="F112" s="9">
        <v>0</v>
      </c>
      <c r="G112" s="9">
        <v>0</v>
      </c>
      <c r="H112" s="100">
        <f t="shared" si="4"/>
        <v>0</v>
      </c>
      <c r="I112" s="91">
        <f t="shared" si="5"/>
        <v>0</v>
      </c>
      <c r="J112" s="91">
        <f t="shared" si="6"/>
        <v>0</v>
      </c>
      <c r="K112" s="91">
        <f t="shared" si="7"/>
        <v>0</v>
      </c>
    </row>
    <row r="113" ht="20.25" customHeight="1" spans="1:11">
      <c r="A113" s="20"/>
      <c r="B113" s="114" t="s">
        <v>219</v>
      </c>
      <c r="C113" s="9">
        <v>0</v>
      </c>
      <c r="D113" s="9">
        <v>0</v>
      </c>
      <c r="E113" s="9">
        <v>0</v>
      </c>
      <c r="F113" s="9">
        <v>0</v>
      </c>
      <c r="G113" s="9">
        <v>0</v>
      </c>
      <c r="H113" s="100">
        <f t="shared" si="4"/>
        <v>0</v>
      </c>
      <c r="I113" s="91">
        <f t="shared" si="5"/>
        <v>0</v>
      </c>
      <c r="J113" s="91">
        <f t="shared" si="6"/>
        <v>0</v>
      </c>
      <c r="K113" s="91">
        <f t="shared" si="7"/>
        <v>0</v>
      </c>
    </row>
    <row r="114" ht="20.25" customHeight="1" spans="1:11">
      <c r="A114" s="20"/>
      <c r="B114" s="114" t="s">
        <v>220</v>
      </c>
      <c r="C114" s="9">
        <v>0</v>
      </c>
      <c r="D114" s="9">
        <v>0</v>
      </c>
      <c r="E114" s="9">
        <v>0</v>
      </c>
      <c r="F114" s="9">
        <v>0</v>
      </c>
      <c r="G114" s="9">
        <v>0</v>
      </c>
      <c r="H114" s="100">
        <f t="shared" si="4"/>
        <v>0</v>
      </c>
      <c r="I114" s="91">
        <f t="shared" si="5"/>
        <v>0</v>
      </c>
      <c r="J114" s="91">
        <f t="shared" si="6"/>
        <v>0</v>
      </c>
      <c r="K114" s="91">
        <f t="shared" si="7"/>
        <v>0</v>
      </c>
    </row>
    <row r="115" ht="20.25" customHeight="1" spans="1:11">
      <c r="A115" s="20"/>
      <c r="B115" s="114" t="s">
        <v>221</v>
      </c>
      <c r="C115" s="9">
        <v>0</v>
      </c>
      <c r="D115" s="9">
        <v>0</v>
      </c>
      <c r="E115" s="9">
        <v>0</v>
      </c>
      <c r="F115" s="9">
        <v>0</v>
      </c>
      <c r="G115" s="9">
        <v>0</v>
      </c>
      <c r="H115" s="100">
        <f t="shared" si="4"/>
        <v>0</v>
      </c>
      <c r="I115" s="91">
        <f t="shared" si="5"/>
        <v>0</v>
      </c>
      <c r="J115" s="91">
        <f t="shared" si="6"/>
        <v>0</v>
      </c>
      <c r="K115" s="91">
        <f t="shared" si="7"/>
        <v>0</v>
      </c>
    </row>
    <row r="116" ht="20.25" customHeight="1" spans="1:11">
      <c r="A116" s="20"/>
      <c r="B116" s="114" t="s">
        <v>222</v>
      </c>
      <c r="C116" s="9">
        <v>0</v>
      </c>
      <c r="D116" s="9">
        <v>0</v>
      </c>
      <c r="E116" s="9">
        <v>0</v>
      </c>
      <c r="F116" s="9">
        <v>0</v>
      </c>
      <c r="G116" s="9">
        <v>0</v>
      </c>
      <c r="H116" s="100">
        <f t="shared" si="4"/>
        <v>0</v>
      </c>
      <c r="I116" s="91">
        <f t="shared" si="5"/>
        <v>0</v>
      </c>
      <c r="J116" s="91">
        <f t="shared" si="6"/>
        <v>0</v>
      </c>
      <c r="K116" s="91">
        <f t="shared" si="7"/>
        <v>0</v>
      </c>
    </row>
    <row r="117" ht="20.25" customHeight="1" spans="1:11">
      <c r="A117" s="20"/>
      <c r="B117" s="114" t="s">
        <v>223</v>
      </c>
      <c r="C117" s="9">
        <v>0</v>
      </c>
      <c r="D117" s="9">
        <v>0</v>
      </c>
      <c r="E117" s="9">
        <v>0</v>
      </c>
      <c r="F117" s="9">
        <v>0</v>
      </c>
      <c r="G117" s="9">
        <v>0</v>
      </c>
      <c r="H117" s="100">
        <f t="shared" si="4"/>
        <v>0</v>
      </c>
      <c r="I117" s="91">
        <f t="shared" si="5"/>
        <v>0</v>
      </c>
      <c r="J117" s="91">
        <f t="shared" si="6"/>
        <v>0</v>
      </c>
      <c r="K117" s="91">
        <f t="shared" si="7"/>
        <v>0</v>
      </c>
    </row>
    <row r="118" ht="20.25" customHeight="1" spans="1:11">
      <c r="A118" s="20"/>
      <c r="B118" s="114" t="s">
        <v>224</v>
      </c>
      <c r="C118" s="9">
        <v>0</v>
      </c>
      <c r="D118" s="9">
        <v>0</v>
      </c>
      <c r="E118" s="9">
        <v>0</v>
      </c>
      <c r="F118" s="9">
        <v>0</v>
      </c>
      <c r="G118" s="9">
        <v>0</v>
      </c>
      <c r="H118" s="100">
        <f t="shared" si="4"/>
        <v>0</v>
      </c>
      <c r="I118" s="91">
        <f t="shared" si="5"/>
        <v>0</v>
      </c>
      <c r="J118" s="91">
        <f t="shared" si="6"/>
        <v>0</v>
      </c>
      <c r="K118" s="91">
        <f t="shared" si="7"/>
        <v>0</v>
      </c>
    </row>
    <row r="119" ht="20.25" customHeight="1" spans="1:11">
      <c r="A119" s="20"/>
      <c r="B119" s="114" t="s">
        <v>225</v>
      </c>
      <c r="C119" s="9">
        <v>0</v>
      </c>
      <c r="D119" s="9">
        <v>0</v>
      </c>
      <c r="E119" s="9">
        <v>0</v>
      </c>
      <c r="F119" s="9">
        <v>0</v>
      </c>
      <c r="G119" s="9">
        <v>0</v>
      </c>
      <c r="H119" s="100">
        <f t="shared" si="4"/>
        <v>0</v>
      </c>
      <c r="I119" s="91">
        <f t="shared" si="5"/>
        <v>0</v>
      </c>
      <c r="J119" s="91">
        <f t="shared" si="6"/>
        <v>0</v>
      </c>
      <c r="K119" s="91">
        <f t="shared" si="7"/>
        <v>0</v>
      </c>
    </row>
    <row r="120" ht="20.25" customHeight="1" spans="1:11">
      <c r="A120" s="20"/>
      <c r="B120" s="114" t="s">
        <v>226</v>
      </c>
      <c r="C120" s="9">
        <v>0</v>
      </c>
      <c r="D120" s="9">
        <v>0</v>
      </c>
      <c r="E120" s="9">
        <v>0</v>
      </c>
      <c r="F120" s="9">
        <v>0</v>
      </c>
      <c r="G120" s="9">
        <v>0</v>
      </c>
      <c r="H120" s="100">
        <f t="shared" si="4"/>
        <v>0</v>
      </c>
      <c r="I120" s="91">
        <f t="shared" si="5"/>
        <v>0</v>
      </c>
      <c r="J120" s="91">
        <f t="shared" si="6"/>
        <v>0</v>
      </c>
      <c r="K120" s="91">
        <f t="shared" si="7"/>
        <v>0</v>
      </c>
    </row>
    <row r="121" ht="20.25" customHeight="1" spans="1:11">
      <c r="A121" s="20"/>
      <c r="B121" s="114" t="s">
        <v>227</v>
      </c>
      <c r="C121" s="9">
        <v>0</v>
      </c>
      <c r="D121" s="9">
        <v>0</v>
      </c>
      <c r="E121" s="9">
        <v>0</v>
      </c>
      <c r="F121" s="9">
        <v>0</v>
      </c>
      <c r="G121" s="9">
        <v>0</v>
      </c>
      <c r="H121" s="100">
        <f t="shared" si="4"/>
        <v>0</v>
      </c>
      <c r="I121" s="91">
        <f t="shared" si="5"/>
        <v>0</v>
      </c>
      <c r="J121" s="91">
        <f t="shared" si="6"/>
        <v>0</v>
      </c>
      <c r="K121" s="91">
        <f t="shared" si="7"/>
        <v>0</v>
      </c>
    </row>
    <row r="122" ht="20.25" customHeight="1" spans="1:11">
      <c r="A122" s="20"/>
      <c r="B122" s="114" t="s">
        <v>228</v>
      </c>
      <c r="C122" s="9">
        <v>0</v>
      </c>
      <c r="D122" s="9">
        <v>0</v>
      </c>
      <c r="E122" s="9">
        <v>0</v>
      </c>
      <c r="F122" s="9">
        <v>0</v>
      </c>
      <c r="G122" s="9">
        <v>0</v>
      </c>
      <c r="H122" s="100">
        <f t="shared" si="4"/>
        <v>0</v>
      </c>
      <c r="I122" s="91">
        <f t="shared" si="5"/>
        <v>0</v>
      </c>
      <c r="J122" s="91">
        <f t="shared" si="6"/>
        <v>0</v>
      </c>
      <c r="K122" s="91">
        <f t="shared" si="7"/>
        <v>0</v>
      </c>
    </row>
    <row r="123" ht="20.25" customHeight="1" spans="1:11">
      <c r="A123" s="20"/>
      <c r="B123" s="114" t="s">
        <v>229</v>
      </c>
      <c r="C123" s="9">
        <v>0</v>
      </c>
      <c r="D123" s="9">
        <v>0</v>
      </c>
      <c r="E123" s="9">
        <v>104</v>
      </c>
      <c r="F123" s="9">
        <v>923</v>
      </c>
      <c r="G123" s="9">
        <v>104</v>
      </c>
      <c r="H123" s="100">
        <f t="shared" si="4"/>
        <v>0</v>
      </c>
      <c r="I123" s="91">
        <f t="shared" si="5"/>
        <v>0</v>
      </c>
      <c r="J123" s="91">
        <f t="shared" si="6"/>
        <v>100</v>
      </c>
      <c r="K123" s="91">
        <f t="shared" si="7"/>
        <v>11.2676056338028</v>
      </c>
    </row>
    <row r="124" ht="20.25" customHeight="1" spans="1:11">
      <c r="A124" s="20"/>
      <c r="B124" s="114" t="s">
        <v>230</v>
      </c>
      <c r="C124" s="9">
        <v>0</v>
      </c>
      <c r="D124" s="9">
        <v>0</v>
      </c>
      <c r="E124" s="9">
        <v>0</v>
      </c>
      <c r="F124" s="9">
        <v>154</v>
      </c>
      <c r="G124" s="9">
        <v>0</v>
      </c>
      <c r="H124" s="100">
        <f t="shared" si="4"/>
        <v>0</v>
      </c>
      <c r="I124" s="91">
        <f t="shared" si="5"/>
        <v>0</v>
      </c>
      <c r="J124" s="91">
        <f t="shared" si="6"/>
        <v>0</v>
      </c>
      <c r="K124" s="91">
        <f t="shared" si="7"/>
        <v>0</v>
      </c>
    </row>
    <row r="125" ht="20.25" customHeight="1" spans="1:11">
      <c r="A125" s="20"/>
      <c r="B125" s="114" t="s">
        <v>231</v>
      </c>
      <c r="C125" s="9">
        <v>0</v>
      </c>
      <c r="D125" s="9">
        <v>0</v>
      </c>
      <c r="E125" s="9">
        <v>0</v>
      </c>
      <c r="F125" s="9">
        <v>0</v>
      </c>
      <c r="G125" s="9">
        <v>0</v>
      </c>
      <c r="H125" s="100">
        <f t="shared" si="4"/>
        <v>0</v>
      </c>
      <c r="I125" s="91">
        <f t="shared" si="5"/>
        <v>0</v>
      </c>
      <c r="J125" s="91">
        <f t="shared" si="6"/>
        <v>0</v>
      </c>
      <c r="K125" s="91">
        <f t="shared" si="7"/>
        <v>0</v>
      </c>
    </row>
    <row r="126" ht="20.25" customHeight="1" spans="1:11">
      <c r="A126" s="20"/>
      <c r="B126" s="114" t="s">
        <v>232</v>
      </c>
      <c r="C126" s="9">
        <v>0</v>
      </c>
      <c r="D126" s="9">
        <v>0</v>
      </c>
      <c r="E126" s="9">
        <v>0</v>
      </c>
      <c r="F126" s="9">
        <v>0</v>
      </c>
      <c r="G126" s="9">
        <v>0</v>
      </c>
      <c r="H126" s="100">
        <f t="shared" si="4"/>
        <v>0</v>
      </c>
      <c r="I126" s="91">
        <f t="shared" si="5"/>
        <v>0</v>
      </c>
      <c r="J126" s="91">
        <f t="shared" si="6"/>
        <v>0</v>
      </c>
      <c r="K126" s="91">
        <f t="shared" si="7"/>
        <v>0</v>
      </c>
    </row>
    <row r="127" ht="20.25" customHeight="1" spans="1:11">
      <c r="A127" s="20"/>
      <c r="B127" s="114" t="s">
        <v>233</v>
      </c>
      <c r="C127" s="9">
        <v>0</v>
      </c>
      <c r="D127" s="9">
        <v>0</v>
      </c>
      <c r="E127" s="9">
        <v>0</v>
      </c>
      <c r="F127" s="9">
        <v>195</v>
      </c>
      <c r="G127" s="9">
        <v>88</v>
      </c>
      <c r="H127" s="100">
        <f t="shared" si="4"/>
        <v>0</v>
      </c>
      <c r="I127" s="91">
        <f t="shared" si="5"/>
        <v>0</v>
      </c>
      <c r="J127" s="91">
        <f t="shared" si="6"/>
        <v>0</v>
      </c>
      <c r="K127" s="91">
        <f t="shared" si="7"/>
        <v>45.1282051282051</v>
      </c>
    </row>
    <row r="128" ht="20.25" customHeight="1" spans="1:11">
      <c r="A128" s="20"/>
      <c r="B128" s="114" t="s">
        <v>234</v>
      </c>
      <c r="C128" s="9">
        <v>0</v>
      </c>
      <c r="D128" s="9">
        <v>0</v>
      </c>
      <c r="E128" s="9">
        <v>0</v>
      </c>
      <c r="F128" s="9">
        <v>0</v>
      </c>
      <c r="G128" s="9">
        <v>0</v>
      </c>
      <c r="H128" s="100">
        <f t="shared" si="4"/>
        <v>0</v>
      </c>
      <c r="I128" s="91">
        <f t="shared" si="5"/>
        <v>0</v>
      </c>
      <c r="J128" s="91">
        <f t="shared" si="6"/>
        <v>0</v>
      </c>
      <c r="K128" s="91">
        <f t="shared" si="7"/>
        <v>0</v>
      </c>
    </row>
    <row r="129" ht="20.25" customHeight="1" spans="1:11">
      <c r="A129" s="20"/>
      <c r="B129" s="114" t="s">
        <v>235</v>
      </c>
      <c r="C129" s="9">
        <v>0</v>
      </c>
      <c r="D129" s="9">
        <v>0</v>
      </c>
      <c r="E129" s="9">
        <v>0</v>
      </c>
      <c r="F129" s="9">
        <v>574</v>
      </c>
      <c r="G129" s="9">
        <v>16</v>
      </c>
      <c r="H129" s="100">
        <f t="shared" si="4"/>
        <v>0</v>
      </c>
      <c r="I129" s="91">
        <f t="shared" si="5"/>
        <v>0</v>
      </c>
      <c r="J129" s="91">
        <f t="shared" si="6"/>
        <v>0</v>
      </c>
      <c r="K129" s="91">
        <f t="shared" si="7"/>
        <v>2.78745644599303</v>
      </c>
    </row>
    <row r="130" ht="20.25" customHeight="1" spans="1:11">
      <c r="A130" s="20"/>
      <c r="B130" s="114" t="s">
        <v>236</v>
      </c>
      <c r="C130" s="9">
        <v>0</v>
      </c>
      <c r="D130" s="9">
        <v>0</v>
      </c>
      <c r="E130" s="9">
        <v>0</v>
      </c>
      <c r="F130" s="9">
        <v>0</v>
      </c>
      <c r="G130" s="9">
        <v>0</v>
      </c>
      <c r="H130" s="100">
        <f t="shared" si="4"/>
        <v>0</v>
      </c>
      <c r="I130" s="91">
        <f t="shared" si="5"/>
        <v>0</v>
      </c>
      <c r="J130" s="91">
        <f t="shared" si="6"/>
        <v>0</v>
      </c>
      <c r="K130" s="91">
        <f t="shared" si="7"/>
        <v>0</v>
      </c>
    </row>
    <row r="131" ht="20.25" customHeight="1" spans="1:11">
      <c r="A131" s="20"/>
      <c r="B131" s="114" t="s">
        <v>237</v>
      </c>
      <c r="C131" s="9">
        <v>0</v>
      </c>
      <c r="D131" s="9">
        <v>0</v>
      </c>
      <c r="E131" s="9">
        <v>0</v>
      </c>
      <c r="F131" s="9">
        <v>0</v>
      </c>
      <c r="G131" s="9">
        <v>0</v>
      </c>
      <c r="H131" s="100">
        <f t="shared" si="4"/>
        <v>0</v>
      </c>
      <c r="I131" s="91">
        <f t="shared" si="5"/>
        <v>0</v>
      </c>
      <c r="J131" s="91">
        <f t="shared" si="6"/>
        <v>0</v>
      </c>
      <c r="K131" s="91">
        <f t="shared" si="7"/>
        <v>0</v>
      </c>
    </row>
    <row r="132" ht="20.25" customHeight="1" spans="1:11">
      <c r="A132" s="20"/>
      <c r="B132" s="114" t="s">
        <v>238</v>
      </c>
      <c r="C132" s="9">
        <v>0</v>
      </c>
      <c r="D132" s="9">
        <v>0</v>
      </c>
      <c r="E132" s="9">
        <v>0</v>
      </c>
      <c r="F132" s="9">
        <v>0</v>
      </c>
      <c r="G132" s="9">
        <v>0</v>
      </c>
      <c r="H132" s="100">
        <f t="shared" ref="H132:H150" si="8">IF(C132&lt;&gt;0,(G132/C132)*100,0)</f>
        <v>0</v>
      </c>
      <c r="I132" s="91">
        <f t="shared" ref="I132:I150" si="9">IF(D132&lt;&gt;0,(G132/D132)*100,0)</f>
        <v>0</v>
      </c>
      <c r="J132" s="91">
        <f t="shared" ref="J132:J150" si="10">IF(E132&lt;&gt;0,(G132/E132)*100,0)</f>
        <v>0</v>
      </c>
      <c r="K132" s="91">
        <f t="shared" ref="K132:K150" si="11">IF(F132&lt;&gt;0,(G132/F132)*100,0)</f>
        <v>0</v>
      </c>
    </row>
    <row r="133" ht="20.25" customHeight="1" spans="1:11">
      <c r="A133" s="20"/>
      <c r="B133" s="114" t="s">
        <v>239</v>
      </c>
      <c r="C133" s="9">
        <v>0</v>
      </c>
      <c r="D133" s="9">
        <v>0</v>
      </c>
      <c r="E133" s="9">
        <v>0</v>
      </c>
      <c r="F133" s="9">
        <v>0</v>
      </c>
      <c r="G133" s="9">
        <v>0</v>
      </c>
      <c r="H133" s="100">
        <f t="shared" si="8"/>
        <v>0</v>
      </c>
      <c r="I133" s="91">
        <f t="shared" si="9"/>
        <v>0</v>
      </c>
      <c r="J133" s="91">
        <f t="shared" si="10"/>
        <v>0</v>
      </c>
      <c r="K133" s="91">
        <f t="shared" si="11"/>
        <v>0</v>
      </c>
    </row>
    <row r="134" ht="20.25" customHeight="1" spans="1:11">
      <c r="A134" s="20"/>
      <c r="B134" s="114" t="s">
        <v>240</v>
      </c>
      <c r="C134" s="9">
        <v>0</v>
      </c>
      <c r="D134" s="9">
        <v>0</v>
      </c>
      <c r="E134" s="9">
        <v>0</v>
      </c>
      <c r="F134" s="9">
        <v>0</v>
      </c>
      <c r="G134" s="9">
        <v>0</v>
      </c>
      <c r="H134" s="100">
        <f t="shared" si="8"/>
        <v>0</v>
      </c>
      <c r="I134" s="91">
        <f t="shared" si="9"/>
        <v>0</v>
      </c>
      <c r="J134" s="91">
        <f t="shared" si="10"/>
        <v>0</v>
      </c>
      <c r="K134" s="91">
        <f t="shared" si="11"/>
        <v>0</v>
      </c>
    </row>
    <row r="135" ht="20.25" customHeight="1" spans="1:11">
      <c r="A135" s="20"/>
      <c r="B135" s="114" t="s">
        <v>241</v>
      </c>
      <c r="C135" s="9">
        <v>0</v>
      </c>
      <c r="D135" s="9">
        <v>0</v>
      </c>
      <c r="E135" s="9">
        <v>0</v>
      </c>
      <c r="F135" s="9">
        <v>0</v>
      </c>
      <c r="G135" s="9">
        <v>0</v>
      </c>
      <c r="H135" s="100">
        <f t="shared" si="8"/>
        <v>0</v>
      </c>
      <c r="I135" s="91">
        <f t="shared" si="9"/>
        <v>0</v>
      </c>
      <c r="J135" s="91">
        <f t="shared" si="10"/>
        <v>0</v>
      </c>
      <c r="K135" s="91">
        <f t="shared" si="11"/>
        <v>0</v>
      </c>
    </row>
    <row r="136" ht="20.25" customHeight="1" spans="1:11">
      <c r="A136" s="20"/>
      <c r="B136" s="114" t="s">
        <v>242</v>
      </c>
      <c r="C136" s="9">
        <v>0</v>
      </c>
      <c r="D136" s="9">
        <v>0</v>
      </c>
      <c r="E136" s="9">
        <v>0</v>
      </c>
      <c r="F136" s="9">
        <v>0</v>
      </c>
      <c r="G136" s="9">
        <v>0</v>
      </c>
      <c r="H136" s="100">
        <f t="shared" si="8"/>
        <v>0</v>
      </c>
      <c r="I136" s="91">
        <f t="shared" si="9"/>
        <v>0</v>
      </c>
      <c r="J136" s="91">
        <f t="shared" si="10"/>
        <v>0</v>
      </c>
      <c r="K136" s="91">
        <f t="shared" si="11"/>
        <v>0</v>
      </c>
    </row>
    <row r="137" ht="20.25" customHeight="1" spans="1:11">
      <c r="A137" s="20"/>
      <c r="B137" s="114" t="s">
        <v>243</v>
      </c>
      <c r="C137" s="9">
        <v>0</v>
      </c>
      <c r="D137" s="9">
        <v>0</v>
      </c>
      <c r="E137" s="9">
        <v>0</v>
      </c>
      <c r="F137" s="9">
        <v>0</v>
      </c>
      <c r="G137" s="9">
        <v>0</v>
      </c>
      <c r="H137" s="100">
        <f t="shared" si="8"/>
        <v>0</v>
      </c>
      <c r="I137" s="91">
        <f t="shared" si="9"/>
        <v>0</v>
      </c>
      <c r="J137" s="91">
        <f t="shared" si="10"/>
        <v>0</v>
      </c>
      <c r="K137" s="91">
        <f t="shared" si="11"/>
        <v>0</v>
      </c>
    </row>
    <row r="138" ht="20.25" customHeight="1" spans="1:11">
      <c r="A138" s="20"/>
      <c r="B138" s="114" t="s">
        <v>244</v>
      </c>
      <c r="C138" s="9">
        <v>0</v>
      </c>
      <c r="D138" s="9">
        <v>92</v>
      </c>
      <c r="E138" s="9">
        <v>111</v>
      </c>
      <c r="F138" s="9">
        <v>41</v>
      </c>
      <c r="G138" s="9">
        <v>111</v>
      </c>
      <c r="H138" s="100">
        <f t="shared" si="8"/>
        <v>0</v>
      </c>
      <c r="I138" s="91">
        <f t="shared" si="9"/>
        <v>120.652173913043</v>
      </c>
      <c r="J138" s="91">
        <f t="shared" si="10"/>
        <v>100</v>
      </c>
      <c r="K138" s="91">
        <f t="shared" si="11"/>
        <v>270.731707317073</v>
      </c>
    </row>
    <row r="139" ht="20.25" customHeight="1" spans="1:11">
      <c r="A139" s="20"/>
      <c r="B139" s="114" t="s">
        <v>245</v>
      </c>
      <c r="C139" s="9">
        <v>0</v>
      </c>
      <c r="D139" s="9">
        <v>0</v>
      </c>
      <c r="E139" s="9">
        <v>0</v>
      </c>
      <c r="F139" s="9">
        <v>0</v>
      </c>
      <c r="G139" s="9">
        <v>0</v>
      </c>
      <c r="H139" s="100">
        <f t="shared" si="8"/>
        <v>0</v>
      </c>
      <c r="I139" s="91">
        <f t="shared" si="9"/>
        <v>0</v>
      </c>
      <c r="J139" s="91">
        <f t="shared" si="10"/>
        <v>0</v>
      </c>
      <c r="K139" s="91">
        <f t="shared" si="11"/>
        <v>0</v>
      </c>
    </row>
    <row r="140" ht="20.25" customHeight="1" spans="1:11">
      <c r="A140" s="20"/>
      <c r="B140" s="114" t="s">
        <v>246</v>
      </c>
      <c r="C140" s="9">
        <v>0</v>
      </c>
      <c r="D140" s="9">
        <v>0</v>
      </c>
      <c r="E140" s="9">
        <v>0</v>
      </c>
      <c r="F140" s="9">
        <v>0</v>
      </c>
      <c r="G140" s="9">
        <v>0</v>
      </c>
      <c r="H140" s="100">
        <f t="shared" si="8"/>
        <v>0</v>
      </c>
      <c r="I140" s="91">
        <f t="shared" si="9"/>
        <v>0</v>
      </c>
      <c r="J140" s="91">
        <f t="shared" si="10"/>
        <v>0</v>
      </c>
      <c r="K140" s="91">
        <f t="shared" si="11"/>
        <v>0</v>
      </c>
    </row>
    <row r="141" ht="20.25" customHeight="1" spans="1:11">
      <c r="A141" s="20"/>
      <c r="B141" s="114" t="s">
        <v>247</v>
      </c>
      <c r="C141" s="9">
        <v>0</v>
      </c>
      <c r="D141" s="9">
        <v>0</v>
      </c>
      <c r="E141" s="9">
        <v>0</v>
      </c>
      <c r="F141" s="9">
        <v>0</v>
      </c>
      <c r="G141" s="9">
        <v>0</v>
      </c>
      <c r="H141" s="100">
        <f t="shared" si="8"/>
        <v>0</v>
      </c>
      <c r="I141" s="91">
        <f t="shared" si="9"/>
        <v>0</v>
      </c>
      <c r="J141" s="91">
        <f t="shared" si="10"/>
        <v>0</v>
      </c>
      <c r="K141" s="91">
        <f t="shared" si="11"/>
        <v>0</v>
      </c>
    </row>
    <row r="142" ht="20.25" customHeight="1" spans="1:11">
      <c r="A142" s="20"/>
      <c r="B142" s="114" t="s">
        <v>248</v>
      </c>
      <c r="C142" s="9">
        <v>0</v>
      </c>
      <c r="D142" s="9">
        <v>0</v>
      </c>
      <c r="E142" s="9">
        <v>0</v>
      </c>
      <c r="F142" s="9">
        <v>41</v>
      </c>
      <c r="G142" s="9">
        <v>111</v>
      </c>
      <c r="H142" s="100">
        <f t="shared" si="8"/>
        <v>0</v>
      </c>
      <c r="I142" s="91">
        <f t="shared" si="9"/>
        <v>0</v>
      </c>
      <c r="J142" s="91">
        <f t="shared" si="10"/>
        <v>0</v>
      </c>
      <c r="K142" s="91">
        <f t="shared" si="11"/>
        <v>270.731707317073</v>
      </c>
    </row>
    <row r="143" ht="20.25" customHeight="1" spans="1:11">
      <c r="A143" s="20"/>
      <c r="B143" s="114" t="s">
        <v>249</v>
      </c>
      <c r="C143" s="9">
        <v>0</v>
      </c>
      <c r="D143" s="9">
        <v>0</v>
      </c>
      <c r="E143" s="9">
        <v>0</v>
      </c>
      <c r="F143" s="9">
        <v>0</v>
      </c>
      <c r="G143" s="9">
        <v>0</v>
      </c>
      <c r="H143" s="100">
        <f t="shared" si="8"/>
        <v>0</v>
      </c>
      <c r="I143" s="91">
        <f t="shared" si="9"/>
        <v>0</v>
      </c>
      <c r="J143" s="91">
        <f t="shared" si="10"/>
        <v>0</v>
      </c>
      <c r="K143" s="91">
        <f t="shared" si="11"/>
        <v>0</v>
      </c>
    </row>
    <row r="144" ht="20.25" customHeight="1" spans="1:11">
      <c r="A144" s="20"/>
      <c r="B144" s="114" t="s">
        <v>250</v>
      </c>
      <c r="C144" s="9">
        <v>0</v>
      </c>
      <c r="D144" s="9">
        <v>512</v>
      </c>
      <c r="E144" s="9">
        <v>494</v>
      </c>
      <c r="F144" s="9">
        <v>493</v>
      </c>
      <c r="G144" s="9">
        <v>494</v>
      </c>
      <c r="H144" s="100">
        <f t="shared" si="8"/>
        <v>0</v>
      </c>
      <c r="I144" s="91">
        <f t="shared" si="9"/>
        <v>96.484375</v>
      </c>
      <c r="J144" s="91">
        <f t="shared" si="10"/>
        <v>100</v>
      </c>
      <c r="K144" s="91">
        <f t="shared" si="11"/>
        <v>100.202839756592</v>
      </c>
    </row>
    <row r="145" ht="20.25" customHeight="1" spans="1:11">
      <c r="A145" s="20"/>
      <c r="B145" s="114" t="s">
        <v>251</v>
      </c>
      <c r="C145" s="9">
        <v>0</v>
      </c>
      <c r="D145" s="9">
        <v>0</v>
      </c>
      <c r="E145" s="9">
        <v>0</v>
      </c>
      <c r="F145" s="9">
        <v>326</v>
      </c>
      <c r="G145" s="9">
        <v>297</v>
      </c>
      <c r="H145" s="100">
        <f t="shared" si="8"/>
        <v>0</v>
      </c>
      <c r="I145" s="91">
        <f t="shared" si="9"/>
        <v>0</v>
      </c>
      <c r="J145" s="91">
        <f t="shared" si="10"/>
        <v>0</v>
      </c>
      <c r="K145" s="91">
        <f t="shared" si="11"/>
        <v>91.1042944785276</v>
      </c>
    </row>
    <row r="146" ht="20.25" customHeight="1" spans="1:11">
      <c r="A146" s="20"/>
      <c r="B146" s="114" t="s">
        <v>252</v>
      </c>
      <c r="C146" s="9">
        <v>0</v>
      </c>
      <c r="D146" s="9">
        <v>0</v>
      </c>
      <c r="E146" s="9">
        <v>0</v>
      </c>
      <c r="F146" s="9">
        <v>43</v>
      </c>
      <c r="G146" s="9">
        <v>65</v>
      </c>
      <c r="H146" s="100">
        <f t="shared" si="8"/>
        <v>0</v>
      </c>
      <c r="I146" s="91">
        <f t="shared" si="9"/>
        <v>0</v>
      </c>
      <c r="J146" s="91">
        <f t="shared" si="10"/>
        <v>0</v>
      </c>
      <c r="K146" s="91">
        <f t="shared" si="11"/>
        <v>151.162790697674</v>
      </c>
    </row>
    <row r="147" ht="20.25" customHeight="1" spans="1:11">
      <c r="A147" s="20"/>
      <c r="B147" s="114" t="s">
        <v>253</v>
      </c>
      <c r="C147" s="9">
        <v>0</v>
      </c>
      <c r="D147" s="9">
        <v>0</v>
      </c>
      <c r="E147" s="9">
        <v>0</v>
      </c>
      <c r="F147" s="9">
        <v>0</v>
      </c>
      <c r="G147" s="9">
        <v>0</v>
      </c>
      <c r="H147" s="100">
        <f t="shared" si="8"/>
        <v>0</v>
      </c>
      <c r="I147" s="91">
        <f t="shared" si="9"/>
        <v>0</v>
      </c>
      <c r="J147" s="91">
        <f t="shared" si="10"/>
        <v>0</v>
      </c>
      <c r="K147" s="91">
        <f t="shared" si="11"/>
        <v>0</v>
      </c>
    </row>
    <row r="148" ht="20.25" customHeight="1" spans="1:11">
      <c r="A148" s="20"/>
      <c r="B148" s="114" t="s">
        <v>254</v>
      </c>
      <c r="C148" s="9">
        <v>0</v>
      </c>
      <c r="D148" s="9">
        <v>0</v>
      </c>
      <c r="E148" s="9">
        <v>0</v>
      </c>
      <c r="F148" s="9">
        <v>0</v>
      </c>
      <c r="G148" s="9">
        <v>0</v>
      </c>
      <c r="H148" s="100">
        <f t="shared" si="8"/>
        <v>0</v>
      </c>
      <c r="I148" s="91">
        <f t="shared" si="9"/>
        <v>0</v>
      </c>
      <c r="J148" s="91">
        <f t="shared" si="10"/>
        <v>0</v>
      </c>
      <c r="K148" s="91">
        <f t="shared" si="11"/>
        <v>0</v>
      </c>
    </row>
    <row r="149" ht="20.25" customHeight="1" spans="1:11">
      <c r="A149" s="20"/>
      <c r="B149" s="114" t="s">
        <v>255</v>
      </c>
      <c r="C149" s="9">
        <v>0</v>
      </c>
      <c r="D149" s="9">
        <v>0</v>
      </c>
      <c r="E149" s="9">
        <v>0</v>
      </c>
      <c r="F149" s="9">
        <v>63</v>
      </c>
      <c r="G149" s="9">
        <v>78</v>
      </c>
      <c r="H149" s="100">
        <f t="shared" si="8"/>
        <v>0</v>
      </c>
      <c r="I149" s="91">
        <f t="shared" si="9"/>
        <v>0</v>
      </c>
      <c r="J149" s="91">
        <f t="shared" si="10"/>
        <v>0</v>
      </c>
      <c r="K149" s="91">
        <f t="shared" si="11"/>
        <v>123.809523809524</v>
      </c>
    </row>
    <row r="150" ht="20.25" customHeight="1" spans="1:11">
      <c r="A150" s="20"/>
      <c r="B150" s="114" t="s">
        <v>256</v>
      </c>
      <c r="C150" s="9">
        <v>0</v>
      </c>
      <c r="D150" s="9">
        <v>0</v>
      </c>
      <c r="E150" s="9">
        <v>0</v>
      </c>
      <c r="F150" s="9">
        <v>61</v>
      </c>
      <c r="G150" s="9">
        <v>54</v>
      </c>
      <c r="H150" s="100">
        <f t="shared" si="8"/>
        <v>0</v>
      </c>
      <c r="I150" s="91">
        <f t="shared" si="9"/>
        <v>0</v>
      </c>
      <c r="J150" s="91">
        <f t="shared" si="10"/>
        <v>0</v>
      </c>
      <c r="K150" s="91">
        <f t="shared" si="11"/>
        <v>88.5245901639344</v>
      </c>
    </row>
    <row r="151" ht="20.25" customHeight="1" spans="1:11">
      <c r="A151" s="20"/>
      <c r="B151" s="114" t="s">
        <v>257</v>
      </c>
      <c r="C151" s="9">
        <v>0</v>
      </c>
      <c r="D151" s="9">
        <v>2458</v>
      </c>
      <c r="E151" s="9">
        <v>2408</v>
      </c>
      <c r="F151" s="9">
        <v>2299</v>
      </c>
      <c r="G151" s="9">
        <v>2408</v>
      </c>
      <c r="H151" s="100">
        <f t="shared" ref="H151:H195" si="12">IF(C151&lt;&gt;0,(G151/C151)*100,0)</f>
        <v>0</v>
      </c>
      <c r="I151" s="91">
        <f t="shared" ref="I151:I195" si="13">IF(D151&lt;&gt;0,(G151/D151)*100,0)</f>
        <v>97.9658258746949</v>
      </c>
      <c r="J151" s="91">
        <f t="shared" ref="J151:J195" si="14">IF(E151&lt;&gt;0,(G151/E151)*100,0)</f>
        <v>100</v>
      </c>
      <c r="K151" s="91">
        <f t="shared" ref="K151:K195" si="15">IF(F151&lt;&gt;0,(G151/F151)*100,0)</f>
        <v>104.741191822532</v>
      </c>
    </row>
    <row r="152" ht="20.25" customHeight="1" spans="1:11">
      <c r="A152" s="20"/>
      <c r="B152" s="114" t="s">
        <v>258</v>
      </c>
      <c r="C152" s="9">
        <v>0</v>
      </c>
      <c r="D152" s="9">
        <v>0</v>
      </c>
      <c r="E152" s="9">
        <v>0</v>
      </c>
      <c r="F152" s="9">
        <v>1947</v>
      </c>
      <c r="G152" s="9">
        <v>2007</v>
      </c>
      <c r="H152" s="100">
        <f t="shared" si="12"/>
        <v>0</v>
      </c>
      <c r="I152" s="91">
        <f t="shared" si="13"/>
        <v>0</v>
      </c>
      <c r="J152" s="91">
        <f t="shared" si="14"/>
        <v>0</v>
      </c>
      <c r="K152" s="91">
        <f t="shared" si="15"/>
        <v>103.081664098613</v>
      </c>
    </row>
    <row r="153" ht="20.25" customHeight="1" spans="1:11">
      <c r="A153" s="20"/>
      <c r="B153" s="114" t="s">
        <v>259</v>
      </c>
      <c r="C153" s="9">
        <v>0</v>
      </c>
      <c r="D153" s="9">
        <v>0</v>
      </c>
      <c r="E153" s="9">
        <v>0</v>
      </c>
      <c r="F153" s="9">
        <v>1</v>
      </c>
      <c r="G153" s="9">
        <v>0</v>
      </c>
      <c r="H153" s="100">
        <f t="shared" si="12"/>
        <v>0</v>
      </c>
      <c r="I153" s="91">
        <f t="shared" si="13"/>
        <v>0</v>
      </c>
      <c r="J153" s="91">
        <f t="shared" si="14"/>
        <v>0</v>
      </c>
      <c r="K153" s="91">
        <f t="shared" si="15"/>
        <v>0</v>
      </c>
    </row>
    <row r="154" ht="20.25" customHeight="1" spans="1:11">
      <c r="A154" s="20"/>
      <c r="B154" s="114" t="s">
        <v>260</v>
      </c>
      <c r="C154" s="9">
        <v>0</v>
      </c>
      <c r="D154" s="9">
        <v>0</v>
      </c>
      <c r="E154" s="9">
        <v>0</v>
      </c>
      <c r="F154" s="9">
        <v>0</v>
      </c>
      <c r="G154" s="9">
        <v>0</v>
      </c>
      <c r="H154" s="100">
        <f t="shared" si="12"/>
        <v>0</v>
      </c>
      <c r="I154" s="91">
        <f t="shared" si="13"/>
        <v>0</v>
      </c>
      <c r="J154" s="91">
        <f t="shared" si="14"/>
        <v>0</v>
      </c>
      <c r="K154" s="91">
        <f t="shared" si="15"/>
        <v>0</v>
      </c>
    </row>
    <row r="155" ht="20.25" customHeight="1" spans="1:11">
      <c r="A155" s="20"/>
      <c r="B155" s="114" t="s">
        <v>261</v>
      </c>
      <c r="C155" s="9">
        <v>0</v>
      </c>
      <c r="D155" s="9">
        <v>0</v>
      </c>
      <c r="E155" s="9">
        <v>0</v>
      </c>
      <c r="F155" s="9">
        <v>0</v>
      </c>
      <c r="G155" s="9">
        <v>44</v>
      </c>
      <c r="H155" s="100">
        <f t="shared" si="12"/>
        <v>0</v>
      </c>
      <c r="I155" s="91">
        <f t="shared" si="13"/>
        <v>0</v>
      </c>
      <c r="J155" s="91">
        <f t="shared" si="14"/>
        <v>0</v>
      </c>
      <c r="K155" s="91">
        <f t="shared" si="15"/>
        <v>0</v>
      </c>
    </row>
    <row r="156" ht="20.25" customHeight="1" spans="1:11">
      <c r="A156" s="20"/>
      <c r="B156" s="114" t="s">
        <v>262</v>
      </c>
      <c r="C156" s="9">
        <v>0</v>
      </c>
      <c r="D156" s="9">
        <v>0</v>
      </c>
      <c r="E156" s="9">
        <v>0</v>
      </c>
      <c r="F156" s="9">
        <v>92</v>
      </c>
      <c r="G156" s="9">
        <v>66</v>
      </c>
      <c r="H156" s="100">
        <f t="shared" si="12"/>
        <v>0</v>
      </c>
      <c r="I156" s="91">
        <f t="shared" si="13"/>
        <v>0</v>
      </c>
      <c r="J156" s="91">
        <f t="shared" si="14"/>
        <v>0</v>
      </c>
      <c r="K156" s="91">
        <f t="shared" si="15"/>
        <v>71.7391304347826</v>
      </c>
    </row>
    <row r="157" ht="20.25" customHeight="1" spans="1:11">
      <c r="A157" s="20"/>
      <c r="B157" s="114" t="s">
        <v>263</v>
      </c>
      <c r="C157" s="9">
        <v>0</v>
      </c>
      <c r="D157" s="9">
        <v>0</v>
      </c>
      <c r="E157" s="9">
        <v>0</v>
      </c>
      <c r="F157" s="9">
        <v>0</v>
      </c>
      <c r="G157" s="9">
        <v>0</v>
      </c>
      <c r="H157" s="100">
        <f t="shared" si="12"/>
        <v>0</v>
      </c>
      <c r="I157" s="91">
        <f t="shared" si="13"/>
        <v>0</v>
      </c>
      <c r="J157" s="91">
        <f t="shared" si="14"/>
        <v>0</v>
      </c>
      <c r="K157" s="91">
        <f t="shared" si="15"/>
        <v>0</v>
      </c>
    </row>
    <row r="158" ht="20.25" customHeight="1" spans="1:11">
      <c r="A158" s="20"/>
      <c r="B158" s="114" t="s">
        <v>264</v>
      </c>
      <c r="C158" s="9">
        <v>0</v>
      </c>
      <c r="D158" s="9">
        <v>0</v>
      </c>
      <c r="E158" s="9">
        <v>0</v>
      </c>
      <c r="F158" s="9">
        <v>0</v>
      </c>
      <c r="G158" s="9">
        <v>0</v>
      </c>
      <c r="H158" s="100">
        <f t="shared" si="12"/>
        <v>0</v>
      </c>
      <c r="I158" s="91">
        <f t="shared" si="13"/>
        <v>0</v>
      </c>
      <c r="J158" s="91">
        <f t="shared" si="14"/>
        <v>0</v>
      </c>
      <c r="K158" s="91">
        <f t="shared" si="15"/>
        <v>0</v>
      </c>
    </row>
    <row r="159" ht="20.25" customHeight="1" spans="1:11">
      <c r="A159" s="20"/>
      <c r="B159" s="114" t="s">
        <v>265</v>
      </c>
      <c r="C159" s="9">
        <v>0</v>
      </c>
      <c r="D159" s="9">
        <v>0</v>
      </c>
      <c r="E159" s="9">
        <v>0</v>
      </c>
      <c r="F159" s="9">
        <v>0</v>
      </c>
      <c r="G159" s="9">
        <v>0</v>
      </c>
      <c r="H159" s="100">
        <f t="shared" si="12"/>
        <v>0</v>
      </c>
      <c r="I159" s="91">
        <f t="shared" si="13"/>
        <v>0</v>
      </c>
      <c r="J159" s="91">
        <f t="shared" si="14"/>
        <v>0</v>
      </c>
      <c r="K159" s="91">
        <f t="shared" si="15"/>
        <v>0</v>
      </c>
    </row>
    <row r="160" ht="20.25" customHeight="1" spans="1:11">
      <c r="A160" s="20"/>
      <c r="B160" s="114" t="s">
        <v>266</v>
      </c>
      <c r="C160" s="9">
        <v>0</v>
      </c>
      <c r="D160" s="9">
        <v>0</v>
      </c>
      <c r="E160" s="9">
        <v>0</v>
      </c>
      <c r="F160" s="9">
        <v>0</v>
      </c>
      <c r="G160" s="9">
        <v>0</v>
      </c>
      <c r="H160" s="100">
        <f t="shared" si="12"/>
        <v>0</v>
      </c>
      <c r="I160" s="91">
        <f t="shared" si="13"/>
        <v>0</v>
      </c>
      <c r="J160" s="91">
        <f t="shared" si="14"/>
        <v>0</v>
      </c>
      <c r="K160" s="91">
        <f t="shared" si="15"/>
        <v>0</v>
      </c>
    </row>
    <row r="161" ht="20.25" customHeight="1" spans="1:11">
      <c r="A161" s="20"/>
      <c r="B161" s="114" t="s">
        <v>267</v>
      </c>
      <c r="C161" s="9">
        <v>0</v>
      </c>
      <c r="D161" s="9">
        <v>0</v>
      </c>
      <c r="E161" s="9">
        <v>0</v>
      </c>
      <c r="F161" s="9">
        <v>0</v>
      </c>
      <c r="G161" s="9">
        <v>0</v>
      </c>
      <c r="H161" s="100">
        <f t="shared" si="12"/>
        <v>0</v>
      </c>
      <c r="I161" s="91">
        <f t="shared" si="13"/>
        <v>0</v>
      </c>
      <c r="J161" s="91">
        <f t="shared" si="14"/>
        <v>0</v>
      </c>
      <c r="K161" s="91">
        <f t="shared" si="15"/>
        <v>0</v>
      </c>
    </row>
    <row r="162" ht="20.25" customHeight="1" spans="1:11">
      <c r="A162" s="20"/>
      <c r="B162" s="114" t="s">
        <v>268</v>
      </c>
      <c r="C162" s="9">
        <v>0</v>
      </c>
      <c r="D162" s="9">
        <v>0</v>
      </c>
      <c r="E162" s="9">
        <v>0</v>
      </c>
      <c r="F162" s="9">
        <v>6</v>
      </c>
      <c r="G162" s="9">
        <v>9</v>
      </c>
      <c r="H162" s="100">
        <f t="shared" si="12"/>
        <v>0</v>
      </c>
      <c r="I162" s="91">
        <f t="shared" si="13"/>
        <v>0</v>
      </c>
      <c r="J162" s="91">
        <f t="shared" si="14"/>
        <v>0</v>
      </c>
      <c r="K162" s="91">
        <f t="shared" si="15"/>
        <v>150</v>
      </c>
    </row>
    <row r="163" ht="20.25" customHeight="1" spans="1:11">
      <c r="A163" s="20"/>
      <c r="B163" s="114" t="s">
        <v>269</v>
      </c>
      <c r="C163" s="9">
        <v>0</v>
      </c>
      <c r="D163" s="9">
        <v>0</v>
      </c>
      <c r="E163" s="9">
        <v>0</v>
      </c>
      <c r="F163" s="9">
        <v>23</v>
      </c>
      <c r="G163" s="9">
        <v>66</v>
      </c>
      <c r="H163" s="100">
        <f t="shared" si="12"/>
        <v>0</v>
      </c>
      <c r="I163" s="91">
        <f t="shared" si="13"/>
        <v>0</v>
      </c>
      <c r="J163" s="91">
        <f t="shared" si="14"/>
        <v>0</v>
      </c>
      <c r="K163" s="91">
        <f t="shared" si="15"/>
        <v>286.95652173913</v>
      </c>
    </row>
    <row r="164" ht="20.25" customHeight="1" spans="1:11">
      <c r="A164" s="20"/>
      <c r="B164" s="114" t="s">
        <v>270</v>
      </c>
      <c r="C164" s="9">
        <v>0</v>
      </c>
      <c r="D164" s="9">
        <v>0</v>
      </c>
      <c r="E164" s="9">
        <v>0</v>
      </c>
      <c r="F164" s="9">
        <v>212</v>
      </c>
      <c r="G164" s="9">
        <v>211</v>
      </c>
      <c r="H164" s="100">
        <f t="shared" si="12"/>
        <v>0</v>
      </c>
      <c r="I164" s="91">
        <f t="shared" si="13"/>
        <v>0</v>
      </c>
      <c r="J164" s="91">
        <f t="shared" si="14"/>
        <v>0</v>
      </c>
      <c r="K164" s="91">
        <f t="shared" si="15"/>
        <v>99.5283018867924</v>
      </c>
    </row>
    <row r="165" ht="20.25" customHeight="1" spans="1:11">
      <c r="A165" s="20"/>
      <c r="B165" s="114" t="s">
        <v>271</v>
      </c>
      <c r="C165" s="9">
        <v>0</v>
      </c>
      <c r="D165" s="9">
        <v>0</v>
      </c>
      <c r="E165" s="9">
        <v>0</v>
      </c>
      <c r="F165" s="9">
        <v>18</v>
      </c>
      <c r="G165" s="9">
        <v>5</v>
      </c>
      <c r="H165" s="100">
        <f t="shared" si="12"/>
        <v>0</v>
      </c>
      <c r="I165" s="91">
        <f t="shared" si="13"/>
        <v>0</v>
      </c>
      <c r="J165" s="91">
        <f t="shared" si="14"/>
        <v>0</v>
      </c>
      <c r="K165" s="91">
        <f t="shared" si="15"/>
        <v>27.7777777777778</v>
      </c>
    </row>
    <row r="166" ht="20.25" customHeight="1" spans="1:11">
      <c r="A166" s="20"/>
      <c r="B166" s="114" t="s">
        <v>272</v>
      </c>
      <c r="C166" s="9">
        <v>0</v>
      </c>
      <c r="D166" s="9">
        <v>0</v>
      </c>
      <c r="E166" s="9">
        <v>1411</v>
      </c>
      <c r="F166" s="9">
        <v>1452</v>
      </c>
      <c r="G166" s="9">
        <v>1411</v>
      </c>
      <c r="H166" s="100">
        <f t="shared" si="12"/>
        <v>0</v>
      </c>
      <c r="I166" s="91">
        <f t="shared" si="13"/>
        <v>0</v>
      </c>
      <c r="J166" s="91">
        <f t="shared" si="14"/>
        <v>100</v>
      </c>
      <c r="K166" s="91">
        <f t="shared" si="15"/>
        <v>97.1763085399449</v>
      </c>
    </row>
    <row r="167" ht="20.25" customHeight="1" spans="1:11">
      <c r="A167" s="20"/>
      <c r="B167" s="114" t="s">
        <v>273</v>
      </c>
      <c r="C167" s="9">
        <v>0</v>
      </c>
      <c r="D167" s="9">
        <v>0</v>
      </c>
      <c r="E167" s="9">
        <v>0</v>
      </c>
      <c r="F167" s="9">
        <v>0</v>
      </c>
      <c r="G167" s="9">
        <v>0</v>
      </c>
      <c r="H167" s="100">
        <f t="shared" si="12"/>
        <v>0</v>
      </c>
      <c r="I167" s="91">
        <f t="shared" si="13"/>
        <v>0</v>
      </c>
      <c r="J167" s="91">
        <f t="shared" si="14"/>
        <v>0</v>
      </c>
      <c r="K167" s="91">
        <f t="shared" si="15"/>
        <v>0</v>
      </c>
    </row>
    <row r="168" ht="20.25" customHeight="1" spans="1:11">
      <c r="A168" s="20"/>
      <c r="B168" s="114" t="s">
        <v>274</v>
      </c>
      <c r="C168" s="9">
        <v>0</v>
      </c>
      <c r="D168" s="9">
        <v>0</v>
      </c>
      <c r="E168" s="9">
        <v>0</v>
      </c>
      <c r="F168" s="9">
        <v>1452</v>
      </c>
      <c r="G168" s="9">
        <v>1411</v>
      </c>
      <c r="H168" s="100">
        <f t="shared" si="12"/>
        <v>0</v>
      </c>
      <c r="I168" s="91">
        <f t="shared" si="13"/>
        <v>0</v>
      </c>
      <c r="J168" s="91">
        <f t="shared" si="14"/>
        <v>0</v>
      </c>
      <c r="K168" s="91">
        <f t="shared" si="15"/>
        <v>97.1763085399449</v>
      </c>
    </row>
    <row r="169" ht="20.25" customHeight="1" spans="1:11">
      <c r="A169" s="20" t="s">
        <v>275</v>
      </c>
      <c r="B169" s="114" t="s">
        <v>61</v>
      </c>
      <c r="C169" s="9">
        <v>0</v>
      </c>
      <c r="D169" s="9">
        <v>0</v>
      </c>
      <c r="E169" s="9">
        <v>0</v>
      </c>
      <c r="F169" s="9">
        <v>0</v>
      </c>
      <c r="G169" s="9">
        <v>0</v>
      </c>
      <c r="H169" s="100">
        <f t="shared" si="12"/>
        <v>0</v>
      </c>
      <c r="I169" s="91">
        <f t="shared" si="13"/>
        <v>0</v>
      </c>
      <c r="J169" s="91">
        <f t="shared" si="14"/>
        <v>0</v>
      </c>
      <c r="K169" s="91">
        <f t="shared" si="15"/>
        <v>0</v>
      </c>
    </row>
    <row r="170" ht="20.25" customHeight="1" spans="1:11">
      <c r="A170" s="20" t="s">
        <v>276</v>
      </c>
      <c r="B170" s="114" t="s">
        <v>62</v>
      </c>
      <c r="C170" s="9">
        <v>0</v>
      </c>
      <c r="D170" s="9">
        <v>250</v>
      </c>
      <c r="E170" s="9">
        <v>288</v>
      </c>
      <c r="F170" s="9">
        <v>270</v>
      </c>
      <c r="G170" s="9">
        <v>288</v>
      </c>
      <c r="H170" s="100">
        <f t="shared" si="12"/>
        <v>0</v>
      </c>
      <c r="I170" s="91">
        <f t="shared" si="13"/>
        <v>115.2</v>
      </c>
      <c r="J170" s="91">
        <f t="shared" si="14"/>
        <v>100</v>
      </c>
      <c r="K170" s="91">
        <f t="shared" si="15"/>
        <v>106.666666666667</v>
      </c>
    </row>
    <row r="171" ht="20.25" customHeight="1" spans="1:11">
      <c r="A171" s="20" t="s">
        <v>277</v>
      </c>
      <c r="B171" s="114" t="s">
        <v>63</v>
      </c>
      <c r="C171" s="9">
        <v>0</v>
      </c>
      <c r="D171" s="9">
        <v>18363</v>
      </c>
      <c r="E171" s="9">
        <v>18680</v>
      </c>
      <c r="F171" s="9">
        <v>14113</v>
      </c>
      <c r="G171" s="9">
        <v>18680</v>
      </c>
      <c r="H171" s="100">
        <f t="shared" ref="H171:H216" si="16">IF(C171&lt;&gt;0,(G171/C171)*100,0)</f>
        <v>0</v>
      </c>
      <c r="I171" s="91">
        <f t="shared" ref="I171:I216" si="17">IF(D171&lt;&gt;0,(G171/D171)*100,0)</f>
        <v>101.726297445951</v>
      </c>
      <c r="J171" s="91">
        <f t="shared" ref="J171:J216" si="18">IF(E171&lt;&gt;0,(G171/E171)*100,0)</f>
        <v>100</v>
      </c>
      <c r="K171" s="91">
        <f t="shared" ref="K171:K216" si="19">IF(F171&lt;&gt;0,(G171/F171)*100,0)</f>
        <v>132.360235244101</v>
      </c>
    </row>
    <row r="172" ht="20.25" customHeight="1" spans="1:11">
      <c r="A172" s="20"/>
      <c r="B172" s="114" t="s">
        <v>278</v>
      </c>
      <c r="C172" s="9">
        <v>0</v>
      </c>
      <c r="D172" s="9">
        <v>0</v>
      </c>
      <c r="E172" s="9">
        <v>0</v>
      </c>
      <c r="F172" s="9">
        <v>0</v>
      </c>
      <c r="G172" s="9">
        <v>0</v>
      </c>
      <c r="H172" s="100">
        <f t="shared" si="16"/>
        <v>0</v>
      </c>
      <c r="I172" s="91">
        <f t="shared" si="17"/>
        <v>0</v>
      </c>
      <c r="J172" s="91">
        <f t="shared" si="18"/>
        <v>0</v>
      </c>
      <c r="K172" s="91">
        <f t="shared" si="19"/>
        <v>0</v>
      </c>
    </row>
    <row r="173" ht="20.25" customHeight="1" spans="1:11">
      <c r="A173" s="20"/>
      <c r="B173" s="114" t="s">
        <v>279</v>
      </c>
      <c r="C173" s="9">
        <v>0</v>
      </c>
      <c r="D173" s="9">
        <v>0</v>
      </c>
      <c r="E173" s="9">
        <v>0</v>
      </c>
      <c r="F173" s="9">
        <v>0</v>
      </c>
      <c r="G173" s="9">
        <v>0</v>
      </c>
      <c r="H173" s="100">
        <f t="shared" si="16"/>
        <v>0</v>
      </c>
      <c r="I173" s="91">
        <f t="shared" si="17"/>
        <v>0</v>
      </c>
      <c r="J173" s="91">
        <f t="shared" si="18"/>
        <v>0</v>
      </c>
      <c r="K173" s="91">
        <f t="shared" si="19"/>
        <v>0</v>
      </c>
    </row>
    <row r="174" ht="20.25" customHeight="1" spans="1:11">
      <c r="A174" s="20"/>
      <c r="B174" s="114" t="s">
        <v>280</v>
      </c>
      <c r="C174" s="9">
        <v>0</v>
      </c>
      <c r="D174" s="9">
        <v>0</v>
      </c>
      <c r="E174" s="9">
        <v>0</v>
      </c>
      <c r="F174" s="9">
        <v>0</v>
      </c>
      <c r="G174" s="9">
        <v>0</v>
      </c>
      <c r="H174" s="100">
        <f t="shared" si="16"/>
        <v>0</v>
      </c>
      <c r="I174" s="91">
        <f t="shared" si="17"/>
        <v>0</v>
      </c>
      <c r="J174" s="91">
        <f t="shared" si="18"/>
        <v>0</v>
      </c>
      <c r="K174" s="91">
        <f t="shared" si="19"/>
        <v>0</v>
      </c>
    </row>
    <row r="175" ht="20.25" customHeight="1" spans="1:11">
      <c r="A175" s="20"/>
      <c r="B175" s="114" t="s">
        <v>281</v>
      </c>
      <c r="C175" s="9">
        <v>0</v>
      </c>
      <c r="D175" s="9">
        <v>17181</v>
      </c>
      <c r="E175" s="9">
        <v>17390</v>
      </c>
      <c r="F175" s="9">
        <v>13017</v>
      </c>
      <c r="G175" s="9">
        <v>17390</v>
      </c>
      <c r="H175" s="100">
        <f t="shared" si="16"/>
        <v>0</v>
      </c>
      <c r="I175" s="91">
        <f t="shared" si="17"/>
        <v>101.216460043071</v>
      </c>
      <c r="J175" s="91">
        <f t="shared" si="18"/>
        <v>100</v>
      </c>
      <c r="K175" s="91">
        <f t="shared" si="19"/>
        <v>133.5945302297</v>
      </c>
    </row>
    <row r="176" ht="20.25" customHeight="1" spans="1:11">
      <c r="A176" s="20"/>
      <c r="B176" s="114" t="s">
        <v>282</v>
      </c>
      <c r="C176" s="9">
        <v>0</v>
      </c>
      <c r="D176" s="9">
        <v>0</v>
      </c>
      <c r="E176" s="9">
        <v>0</v>
      </c>
      <c r="F176" s="9">
        <v>8754</v>
      </c>
      <c r="G176" s="9">
        <v>10380</v>
      </c>
      <c r="H176" s="100">
        <f t="shared" si="16"/>
        <v>0</v>
      </c>
      <c r="I176" s="91">
        <f t="shared" si="17"/>
        <v>0</v>
      </c>
      <c r="J176" s="91">
        <f t="shared" si="18"/>
        <v>0</v>
      </c>
      <c r="K176" s="91">
        <f t="shared" si="19"/>
        <v>118.574366004112</v>
      </c>
    </row>
    <row r="177" ht="20.25" customHeight="1" spans="1:11">
      <c r="A177" s="20"/>
      <c r="B177" s="114" t="s">
        <v>283</v>
      </c>
      <c r="C177" s="9">
        <v>0</v>
      </c>
      <c r="D177" s="9">
        <v>0</v>
      </c>
      <c r="E177" s="9">
        <v>0</v>
      </c>
      <c r="F177" s="9">
        <v>1003</v>
      </c>
      <c r="G177" s="9">
        <v>468</v>
      </c>
      <c r="H177" s="100">
        <f t="shared" si="16"/>
        <v>0</v>
      </c>
      <c r="I177" s="91">
        <f t="shared" si="17"/>
        <v>0</v>
      </c>
      <c r="J177" s="91">
        <f t="shared" si="18"/>
        <v>0</v>
      </c>
      <c r="K177" s="91">
        <f t="shared" si="19"/>
        <v>46.6600199401795</v>
      </c>
    </row>
    <row r="178" ht="20.25" customHeight="1" spans="1:11">
      <c r="A178" s="20"/>
      <c r="B178" s="114" t="s">
        <v>284</v>
      </c>
      <c r="C178" s="9">
        <v>0</v>
      </c>
      <c r="D178" s="9">
        <v>0</v>
      </c>
      <c r="E178" s="9">
        <v>0</v>
      </c>
      <c r="F178" s="9">
        <v>0</v>
      </c>
      <c r="G178" s="9">
        <v>0</v>
      </c>
      <c r="H178" s="100">
        <f t="shared" si="16"/>
        <v>0</v>
      </c>
      <c r="I178" s="91">
        <f t="shared" si="17"/>
        <v>0</v>
      </c>
      <c r="J178" s="91">
        <f t="shared" si="18"/>
        <v>0</v>
      </c>
      <c r="K178" s="91">
        <f t="shared" si="19"/>
        <v>0</v>
      </c>
    </row>
    <row r="179" ht="20.25" customHeight="1" spans="1:11">
      <c r="A179" s="20"/>
      <c r="B179" s="114" t="s">
        <v>285</v>
      </c>
      <c r="C179" s="9">
        <v>0</v>
      </c>
      <c r="D179" s="9">
        <v>0</v>
      </c>
      <c r="E179" s="9">
        <v>0</v>
      </c>
      <c r="F179" s="9">
        <v>0</v>
      </c>
      <c r="G179" s="9">
        <v>0</v>
      </c>
      <c r="H179" s="100">
        <f t="shared" si="16"/>
        <v>0</v>
      </c>
      <c r="I179" s="91">
        <f t="shared" si="17"/>
        <v>0</v>
      </c>
      <c r="J179" s="91">
        <f t="shared" si="18"/>
        <v>0</v>
      </c>
      <c r="K179" s="91">
        <f t="shared" si="19"/>
        <v>0</v>
      </c>
    </row>
    <row r="180" ht="20.25" customHeight="1" spans="1:11">
      <c r="A180" s="20"/>
      <c r="B180" s="114" t="s">
        <v>286</v>
      </c>
      <c r="C180" s="9">
        <v>0</v>
      </c>
      <c r="D180" s="9">
        <v>0</v>
      </c>
      <c r="E180" s="9">
        <v>0</v>
      </c>
      <c r="F180" s="9">
        <v>1715</v>
      </c>
      <c r="G180" s="9">
        <v>1819</v>
      </c>
      <c r="H180" s="100">
        <f t="shared" si="16"/>
        <v>0</v>
      </c>
      <c r="I180" s="91">
        <f t="shared" si="17"/>
        <v>0</v>
      </c>
      <c r="J180" s="91">
        <f t="shared" si="18"/>
        <v>0</v>
      </c>
      <c r="K180" s="91">
        <f t="shared" si="19"/>
        <v>106.064139941691</v>
      </c>
    </row>
    <row r="181" ht="20.25" customHeight="1" spans="1:11">
      <c r="A181" s="20"/>
      <c r="B181" s="114" t="s">
        <v>287</v>
      </c>
      <c r="C181" s="9">
        <v>0</v>
      </c>
      <c r="D181" s="9">
        <v>0</v>
      </c>
      <c r="E181" s="9">
        <v>0</v>
      </c>
      <c r="F181" s="9">
        <v>300</v>
      </c>
      <c r="G181" s="9">
        <v>0</v>
      </c>
      <c r="H181" s="100">
        <f t="shared" si="16"/>
        <v>0</v>
      </c>
      <c r="I181" s="91">
        <f t="shared" si="17"/>
        <v>0</v>
      </c>
      <c r="J181" s="91">
        <f t="shared" si="18"/>
        <v>0</v>
      </c>
      <c r="K181" s="91">
        <f t="shared" si="19"/>
        <v>0</v>
      </c>
    </row>
    <row r="182" ht="20.25" customHeight="1" spans="1:11">
      <c r="A182" s="20"/>
      <c r="B182" s="114" t="s">
        <v>288</v>
      </c>
      <c r="C182" s="9">
        <v>0</v>
      </c>
      <c r="D182" s="9">
        <v>0</v>
      </c>
      <c r="E182" s="9">
        <v>0</v>
      </c>
      <c r="F182" s="9">
        <v>0</v>
      </c>
      <c r="G182" s="9">
        <v>0</v>
      </c>
      <c r="H182" s="100">
        <f t="shared" si="16"/>
        <v>0</v>
      </c>
      <c r="I182" s="91">
        <f t="shared" si="17"/>
        <v>0</v>
      </c>
      <c r="J182" s="91">
        <f t="shared" si="18"/>
        <v>0</v>
      </c>
      <c r="K182" s="91">
        <f t="shared" si="19"/>
        <v>0</v>
      </c>
    </row>
    <row r="183" ht="20.25" customHeight="1" spans="1:11">
      <c r="A183" s="20"/>
      <c r="B183" s="114" t="s">
        <v>289</v>
      </c>
      <c r="C183" s="9">
        <v>0</v>
      </c>
      <c r="D183" s="9">
        <v>0</v>
      </c>
      <c r="E183" s="9">
        <v>0</v>
      </c>
      <c r="F183" s="9">
        <v>0</v>
      </c>
      <c r="G183" s="9">
        <v>0</v>
      </c>
      <c r="H183" s="100">
        <f t="shared" si="16"/>
        <v>0</v>
      </c>
      <c r="I183" s="91">
        <f t="shared" si="17"/>
        <v>0</v>
      </c>
      <c r="J183" s="91">
        <f t="shared" si="18"/>
        <v>0</v>
      </c>
      <c r="K183" s="91">
        <f t="shared" si="19"/>
        <v>0</v>
      </c>
    </row>
    <row r="184" ht="20.25" customHeight="1" spans="1:11">
      <c r="A184" s="20"/>
      <c r="B184" s="114" t="s">
        <v>290</v>
      </c>
      <c r="C184" s="9">
        <v>0</v>
      </c>
      <c r="D184" s="9">
        <v>0</v>
      </c>
      <c r="E184" s="9">
        <v>0</v>
      </c>
      <c r="F184" s="9">
        <v>0</v>
      </c>
      <c r="G184" s="9">
        <v>0</v>
      </c>
      <c r="H184" s="100">
        <f t="shared" si="16"/>
        <v>0</v>
      </c>
      <c r="I184" s="91">
        <f t="shared" si="17"/>
        <v>0</v>
      </c>
      <c r="J184" s="91">
        <f t="shared" si="18"/>
        <v>0</v>
      </c>
      <c r="K184" s="91">
        <f t="shared" si="19"/>
        <v>0</v>
      </c>
    </row>
    <row r="185" ht="20.25" customHeight="1" spans="1:11">
      <c r="A185" s="20"/>
      <c r="B185" s="114" t="s">
        <v>291</v>
      </c>
      <c r="C185" s="9">
        <v>0</v>
      </c>
      <c r="D185" s="9">
        <v>0</v>
      </c>
      <c r="E185" s="9">
        <v>0</v>
      </c>
      <c r="F185" s="9">
        <v>1245</v>
      </c>
      <c r="G185" s="9">
        <v>4723</v>
      </c>
      <c r="H185" s="100">
        <f t="shared" si="16"/>
        <v>0</v>
      </c>
      <c r="I185" s="91">
        <f t="shared" si="17"/>
        <v>0</v>
      </c>
      <c r="J185" s="91">
        <f t="shared" si="18"/>
        <v>0</v>
      </c>
      <c r="K185" s="91">
        <f t="shared" si="19"/>
        <v>379.357429718875</v>
      </c>
    </row>
    <row r="186" ht="20.25" customHeight="1" spans="1:11">
      <c r="A186" s="20"/>
      <c r="B186" s="114" t="s">
        <v>292</v>
      </c>
      <c r="C186" s="9">
        <v>0</v>
      </c>
      <c r="D186" s="9">
        <v>62</v>
      </c>
      <c r="E186" s="9">
        <v>7</v>
      </c>
      <c r="F186" s="9">
        <v>45</v>
      </c>
      <c r="G186" s="9">
        <v>7</v>
      </c>
      <c r="H186" s="100">
        <f t="shared" si="16"/>
        <v>0</v>
      </c>
      <c r="I186" s="91">
        <f t="shared" si="17"/>
        <v>11.2903225806452</v>
      </c>
      <c r="J186" s="91">
        <f t="shared" si="18"/>
        <v>100</v>
      </c>
      <c r="K186" s="91">
        <f t="shared" si="19"/>
        <v>15.5555555555556</v>
      </c>
    </row>
    <row r="187" ht="20.25" customHeight="1" spans="1:11">
      <c r="A187" s="20"/>
      <c r="B187" s="114" t="s">
        <v>293</v>
      </c>
      <c r="C187" s="9">
        <v>0</v>
      </c>
      <c r="D187" s="9">
        <v>0</v>
      </c>
      <c r="E187" s="9">
        <v>0</v>
      </c>
      <c r="F187" s="9">
        <v>44</v>
      </c>
      <c r="G187" s="9">
        <v>0</v>
      </c>
      <c r="H187" s="100">
        <f t="shared" si="16"/>
        <v>0</v>
      </c>
      <c r="I187" s="91">
        <f t="shared" si="17"/>
        <v>0</v>
      </c>
      <c r="J187" s="91">
        <f t="shared" si="18"/>
        <v>0</v>
      </c>
      <c r="K187" s="91">
        <f t="shared" si="19"/>
        <v>0</v>
      </c>
    </row>
    <row r="188" ht="20.25" customHeight="1" spans="1:11">
      <c r="A188" s="20"/>
      <c r="B188" s="114" t="s">
        <v>294</v>
      </c>
      <c r="C188" s="9">
        <v>0</v>
      </c>
      <c r="D188" s="9">
        <v>0</v>
      </c>
      <c r="E188" s="9">
        <v>0</v>
      </c>
      <c r="F188" s="9">
        <v>0</v>
      </c>
      <c r="G188" s="9">
        <v>0</v>
      </c>
      <c r="H188" s="100">
        <f t="shared" si="16"/>
        <v>0</v>
      </c>
      <c r="I188" s="91">
        <f t="shared" si="17"/>
        <v>0</v>
      </c>
      <c r="J188" s="91">
        <f t="shared" si="18"/>
        <v>0</v>
      </c>
      <c r="K188" s="91">
        <f t="shared" si="19"/>
        <v>0</v>
      </c>
    </row>
    <row r="189" ht="20.25" customHeight="1" spans="1:11">
      <c r="A189" s="20"/>
      <c r="B189" s="114" t="s">
        <v>295</v>
      </c>
      <c r="C189" s="9">
        <v>0</v>
      </c>
      <c r="D189" s="9">
        <v>0</v>
      </c>
      <c r="E189" s="9">
        <v>0</v>
      </c>
      <c r="F189" s="9">
        <v>0</v>
      </c>
      <c r="G189" s="9">
        <v>0</v>
      </c>
      <c r="H189" s="100">
        <f t="shared" si="16"/>
        <v>0</v>
      </c>
      <c r="I189" s="91">
        <f t="shared" si="17"/>
        <v>0</v>
      </c>
      <c r="J189" s="91">
        <f t="shared" si="18"/>
        <v>0</v>
      </c>
      <c r="K189" s="91">
        <f t="shared" si="19"/>
        <v>0</v>
      </c>
    </row>
    <row r="190" ht="20.25" customHeight="1" spans="1:11">
      <c r="A190" s="20"/>
      <c r="B190" s="114" t="s">
        <v>296</v>
      </c>
      <c r="C190" s="9">
        <v>0</v>
      </c>
      <c r="D190" s="9">
        <v>0</v>
      </c>
      <c r="E190" s="9">
        <v>0</v>
      </c>
      <c r="F190" s="9">
        <v>0</v>
      </c>
      <c r="G190" s="9">
        <v>0</v>
      </c>
      <c r="H190" s="100">
        <f t="shared" si="16"/>
        <v>0</v>
      </c>
      <c r="I190" s="91">
        <f t="shared" si="17"/>
        <v>0</v>
      </c>
      <c r="J190" s="91">
        <f t="shared" si="18"/>
        <v>0</v>
      </c>
      <c r="K190" s="91">
        <f t="shared" si="19"/>
        <v>0</v>
      </c>
    </row>
    <row r="191" ht="20.25" customHeight="1" spans="1:11">
      <c r="A191" s="20"/>
      <c r="B191" s="114" t="s">
        <v>297</v>
      </c>
      <c r="C191" s="9">
        <v>0</v>
      </c>
      <c r="D191" s="9">
        <v>0</v>
      </c>
      <c r="E191" s="9">
        <v>0</v>
      </c>
      <c r="F191" s="9">
        <v>0</v>
      </c>
      <c r="G191" s="9">
        <v>0</v>
      </c>
      <c r="H191" s="100">
        <f t="shared" si="16"/>
        <v>0</v>
      </c>
      <c r="I191" s="91">
        <f t="shared" si="17"/>
        <v>0</v>
      </c>
      <c r="J191" s="91">
        <f t="shared" si="18"/>
        <v>0</v>
      </c>
      <c r="K191" s="91">
        <f t="shared" si="19"/>
        <v>0</v>
      </c>
    </row>
    <row r="192" ht="20.25" customHeight="1" spans="1:11">
      <c r="A192" s="20"/>
      <c r="B192" s="114" t="s">
        <v>298</v>
      </c>
      <c r="C192" s="9">
        <v>0</v>
      </c>
      <c r="D192" s="9">
        <v>0</v>
      </c>
      <c r="E192" s="9">
        <v>0</v>
      </c>
      <c r="F192" s="9">
        <v>0</v>
      </c>
      <c r="G192" s="9">
        <v>0</v>
      </c>
      <c r="H192" s="100">
        <f t="shared" si="16"/>
        <v>0</v>
      </c>
      <c r="I192" s="91">
        <f t="shared" si="17"/>
        <v>0</v>
      </c>
      <c r="J192" s="91">
        <f t="shared" si="18"/>
        <v>0</v>
      </c>
      <c r="K192" s="91">
        <f t="shared" si="19"/>
        <v>0</v>
      </c>
    </row>
    <row r="193" ht="20.25" customHeight="1" spans="1:11">
      <c r="A193" s="20"/>
      <c r="B193" s="114" t="s">
        <v>299</v>
      </c>
      <c r="C193" s="9">
        <v>0</v>
      </c>
      <c r="D193" s="9">
        <v>0</v>
      </c>
      <c r="E193" s="9">
        <v>0</v>
      </c>
      <c r="F193" s="9">
        <v>1</v>
      </c>
      <c r="G193" s="9">
        <v>7</v>
      </c>
      <c r="H193" s="100">
        <f t="shared" si="16"/>
        <v>0</v>
      </c>
      <c r="I193" s="91">
        <f t="shared" si="17"/>
        <v>0</v>
      </c>
      <c r="J193" s="91">
        <f t="shared" si="18"/>
        <v>0</v>
      </c>
      <c r="K193" s="91">
        <f t="shared" si="19"/>
        <v>700</v>
      </c>
    </row>
    <row r="194" ht="20.25" customHeight="1" spans="1:11">
      <c r="A194" s="20"/>
      <c r="B194" s="114" t="s">
        <v>300</v>
      </c>
      <c r="C194" s="9">
        <v>0</v>
      </c>
      <c r="D194" s="9">
        <v>84</v>
      </c>
      <c r="E194" s="9">
        <v>100</v>
      </c>
      <c r="F194" s="9">
        <v>113</v>
      </c>
      <c r="G194" s="9">
        <v>100</v>
      </c>
      <c r="H194" s="100">
        <f t="shared" si="16"/>
        <v>0</v>
      </c>
      <c r="I194" s="91">
        <f t="shared" si="17"/>
        <v>119.047619047619</v>
      </c>
      <c r="J194" s="91">
        <f t="shared" si="18"/>
        <v>100</v>
      </c>
      <c r="K194" s="91">
        <f t="shared" si="19"/>
        <v>88.4955752212389</v>
      </c>
    </row>
    <row r="195" ht="20.25" customHeight="1" spans="1:11">
      <c r="A195" s="20"/>
      <c r="B195" s="114" t="s">
        <v>301</v>
      </c>
      <c r="C195" s="9">
        <v>0</v>
      </c>
      <c r="D195" s="9">
        <v>0</v>
      </c>
      <c r="E195" s="9">
        <v>0</v>
      </c>
      <c r="F195" s="9">
        <v>80</v>
      </c>
      <c r="G195" s="9">
        <v>87</v>
      </c>
      <c r="H195" s="100">
        <f t="shared" si="16"/>
        <v>0</v>
      </c>
      <c r="I195" s="91">
        <f t="shared" si="17"/>
        <v>0</v>
      </c>
      <c r="J195" s="91">
        <f t="shared" si="18"/>
        <v>0</v>
      </c>
      <c r="K195" s="91">
        <f t="shared" si="19"/>
        <v>108.75</v>
      </c>
    </row>
    <row r="196" ht="20.25" customHeight="1" spans="1:11">
      <c r="A196" s="20"/>
      <c r="B196" s="114" t="s">
        <v>302</v>
      </c>
      <c r="C196" s="9">
        <v>0</v>
      </c>
      <c r="D196" s="9">
        <v>0</v>
      </c>
      <c r="E196" s="9">
        <v>0</v>
      </c>
      <c r="F196" s="9">
        <v>0</v>
      </c>
      <c r="G196" s="9">
        <v>0</v>
      </c>
      <c r="H196" s="100">
        <f t="shared" si="16"/>
        <v>0</v>
      </c>
      <c r="I196" s="91">
        <f t="shared" si="17"/>
        <v>0</v>
      </c>
      <c r="J196" s="91">
        <f t="shared" si="18"/>
        <v>0</v>
      </c>
      <c r="K196" s="91">
        <f t="shared" si="19"/>
        <v>0</v>
      </c>
    </row>
    <row r="197" ht="20.25" customHeight="1" spans="1:11">
      <c r="A197" s="20"/>
      <c r="B197" s="114" t="s">
        <v>303</v>
      </c>
      <c r="C197" s="9">
        <v>0</v>
      </c>
      <c r="D197" s="9">
        <v>0</v>
      </c>
      <c r="E197" s="9">
        <v>0</v>
      </c>
      <c r="F197" s="9">
        <v>0</v>
      </c>
      <c r="G197" s="9">
        <v>0</v>
      </c>
      <c r="H197" s="100">
        <f t="shared" si="16"/>
        <v>0</v>
      </c>
      <c r="I197" s="91">
        <f t="shared" si="17"/>
        <v>0</v>
      </c>
      <c r="J197" s="91">
        <f t="shared" si="18"/>
        <v>0</v>
      </c>
      <c r="K197" s="91">
        <f t="shared" si="19"/>
        <v>0</v>
      </c>
    </row>
    <row r="198" ht="20.25" customHeight="1" spans="1:11">
      <c r="A198" s="20"/>
      <c r="B198" s="114" t="s">
        <v>304</v>
      </c>
      <c r="C198" s="9">
        <v>0</v>
      </c>
      <c r="D198" s="9">
        <v>0</v>
      </c>
      <c r="E198" s="9">
        <v>0</v>
      </c>
      <c r="F198" s="9">
        <v>0</v>
      </c>
      <c r="G198" s="9">
        <v>0</v>
      </c>
      <c r="H198" s="100">
        <f t="shared" si="16"/>
        <v>0</v>
      </c>
      <c r="I198" s="91">
        <f t="shared" si="17"/>
        <v>0</v>
      </c>
      <c r="J198" s="91">
        <f t="shared" si="18"/>
        <v>0</v>
      </c>
      <c r="K198" s="91">
        <f t="shared" si="19"/>
        <v>0</v>
      </c>
    </row>
    <row r="199" ht="20.25" customHeight="1" spans="1:11">
      <c r="A199" s="20"/>
      <c r="B199" s="114" t="s">
        <v>305</v>
      </c>
      <c r="C199" s="9">
        <v>0</v>
      </c>
      <c r="D199" s="9">
        <v>0</v>
      </c>
      <c r="E199" s="9">
        <v>0</v>
      </c>
      <c r="F199" s="9">
        <v>0</v>
      </c>
      <c r="G199" s="9">
        <v>0</v>
      </c>
      <c r="H199" s="100">
        <f t="shared" si="16"/>
        <v>0</v>
      </c>
      <c r="I199" s="91">
        <f t="shared" si="17"/>
        <v>0</v>
      </c>
      <c r="J199" s="91">
        <f t="shared" si="18"/>
        <v>0</v>
      </c>
      <c r="K199" s="91">
        <f t="shared" si="19"/>
        <v>0</v>
      </c>
    </row>
    <row r="200" ht="20.25" customHeight="1" spans="1:11">
      <c r="A200" s="20"/>
      <c r="B200" s="114" t="s">
        <v>306</v>
      </c>
      <c r="C200" s="9">
        <v>0</v>
      </c>
      <c r="D200" s="9">
        <v>0</v>
      </c>
      <c r="E200" s="9">
        <v>0</v>
      </c>
      <c r="F200" s="9">
        <v>0</v>
      </c>
      <c r="G200" s="9">
        <v>0</v>
      </c>
      <c r="H200" s="100">
        <f t="shared" si="16"/>
        <v>0</v>
      </c>
      <c r="I200" s="91">
        <f t="shared" si="17"/>
        <v>0</v>
      </c>
      <c r="J200" s="91">
        <f t="shared" si="18"/>
        <v>0</v>
      </c>
      <c r="K200" s="91">
        <f t="shared" si="19"/>
        <v>0</v>
      </c>
    </row>
    <row r="201" ht="20.25" customHeight="1" spans="1:11">
      <c r="A201" s="20"/>
      <c r="B201" s="114" t="s">
        <v>307</v>
      </c>
      <c r="C201" s="9">
        <v>0</v>
      </c>
      <c r="D201" s="9">
        <v>0</v>
      </c>
      <c r="E201" s="9">
        <v>0</v>
      </c>
      <c r="F201" s="9">
        <v>0</v>
      </c>
      <c r="G201" s="9">
        <v>0</v>
      </c>
      <c r="H201" s="100">
        <f t="shared" si="16"/>
        <v>0</v>
      </c>
      <c r="I201" s="91">
        <f t="shared" si="17"/>
        <v>0</v>
      </c>
      <c r="J201" s="91">
        <f t="shared" si="18"/>
        <v>0</v>
      </c>
      <c r="K201" s="91">
        <f t="shared" si="19"/>
        <v>0</v>
      </c>
    </row>
    <row r="202" ht="20.25" customHeight="1" spans="1:11">
      <c r="A202" s="20"/>
      <c r="B202" s="114" t="s">
        <v>308</v>
      </c>
      <c r="C202" s="9">
        <v>0</v>
      </c>
      <c r="D202" s="9">
        <v>0</v>
      </c>
      <c r="E202" s="9">
        <v>0</v>
      </c>
      <c r="F202" s="9">
        <v>33</v>
      </c>
      <c r="G202" s="9">
        <v>13</v>
      </c>
      <c r="H202" s="100">
        <f t="shared" si="16"/>
        <v>0</v>
      </c>
      <c r="I202" s="91">
        <f t="shared" si="17"/>
        <v>0</v>
      </c>
      <c r="J202" s="91">
        <f t="shared" si="18"/>
        <v>0</v>
      </c>
      <c r="K202" s="91">
        <f t="shared" si="19"/>
        <v>39.3939393939394</v>
      </c>
    </row>
    <row r="203" ht="20.25" customHeight="1" spans="1:11">
      <c r="A203" s="20"/>
      <c r="B203" s="114" t="s">
        <v>309</v>
      </c>
      <c r="C203" s="9">
        <v>0</v>
      </c>
      <c r="D203" s="9">
        <v>1016</v>
      </c>
      <c r="E203" s="9">
        <v>1124</v>
      </c>
      <c r="F203" s="9">
        <v>913</v>
      </c>
      <c r="G203" s="9">
        <v>1124</v>
      </c>
      <c r="H203" s="100">
        <f t="shared" si="16"/>
        <v>0</v>
      </c>
      <c r="I203" s="91">
        <f t="shared" si="17"/>
        <v>110.629921259843</v>
      </c>
      <c r="J203" s="91">
        <f t="shared" si="18"/>
        <v>100</v>
      </c>
      <c r="K203" s="91">
        <f t="shared" si="19"/>
        <v>123.110624315444</v>
      </c>
    </row>
    <row r="204" ht="20.25" customHeight="1" spans="1:11">
      <c r="A204" s="20"/>
      <c r="B204" s="114" t="s">
        <v>310</v>
      </c>
      <c r="C204" s="9">
        <v>0</v>
      </c>
      <c r="D204" s="9">
        <v>0</v>
      </c>
      <c r="E204" s="9">
        <v>0</v>
      </c>
      <c r="F204" s="9">
        <v>693</v>
      </c>
      <c r="G204" s="9">
        <v>754</v>
      </c>
      <c r="H204" s="100">
        <f t="shared" si="16"/>
        <v>0</v>
      </c>
      <c r="I204" s="91">
        <f t="shared" si="17"/>
        <v>0</v>
      </c>
      <c r="J204" s="91">
        <f t="shared" si="18"/>
        <v>0</v>
      </c>
      <c r="K204" s="91">
        <f t="shared" si="19"/>
        <v>108.802308802309</v>
      </c>
    </row>
    <row r="205" ht="20.25" customHeight="1" spans="1:11">
      <c r="A205" s="20"/>
      <c r="B205" s="114" t="s">
        <v>311</v>
      </c>
      <c r="C205" s="9">
        <v>0</v>
      </c>
      <c r="D205" s="9">
        <v>0</v>
      </c>
      <c r="E205" s="9">
        <v>0</v>
      </c>
      <c r="F205" s="9">
        <v>169</v>
      </c>
      <c r="G205" s="9">
        <v>126</v>
      </c>
      <c r="H205" s="100">
        <f t="shared" si="16"/>
        <v>0</v>
      </c>
      <c r="I205" s="91">
        <f t="shared" si="17"/>
        <v>0</v>
      </c>
      <c r="J205" s="91">
        <f t="shared" si="18"/>
        <v>0</v>
      </c>
      <c r="K205" s="91">
        <f t="shared" si="19"/>
        <v>74.5562130177515</v>
      </c>
    </row>
    <row r="206" ht="20.25" customHeight="1" spans="1:11">
      <c r="A206" s="20"/>
      <c r="B206" s="114" t="s">
        <v>312</v>
      </c>
      <c r="C206" s="9">
        <v>0</v>
      </c>
      <c r="D206" s="9">
        <v>0</v>
      </c>
      <c r="E206" s="9">
        <v>0</v>
      </c>
      <c r="F206" s="9">
        <v>0</v>
      </c>
      <c r="G206" s="9">
        <v>0</v>
      </c>
      <c r="H206" s="100">
        <f t="shared" si="16"/>
        <v>0</v>
      </c>
      <c r="I206" s="91">
        <f t="shared" si="17"/>
        <v>0</v>
      </c>
      <c r="J206" s="91">
        <f t="shared" si="18"/>
        <v>0</v>
      </c>
      <c r="K206" s="91">
        <f t="shared" si="19"/>
        <v>0</v>
      </c>
    </row>
    <row r="207" ht="20.25" customHeight="1" spans="1:11">
      <c r="A207" s="20"/>
      <c r="B207" s="114" t="s">
        <v>313</v>
      </c>
      <c r="C207" s="9">
        <v>0</v>
      </c>
      <c r="D207" s="9">
        <v>0</v>
      </c>
      <c r="E207" s="9">
        <v>0</v>
      </c>
      <c r="F207" s="9">
        <v>41</v>
      </c>
      <c r="G207" s="9">
        <v>54</v>
      </c>
      <c r="H207" s="100">
        <f t="shared" si="16"/>
        <v>0</v>
      </c>
      <c r="I207" s="91">
        <f t="shared" si="17"/>
        <v>0</v>
      </c>
      <c r="J207" s="91">
        <f t="shared" si="18"/>
        <v>0</v>
      </c>
      <c r="K207" s="91">
        <f t="shared" si="19"/>
        <v>131.707317073171</v>
      </c>
    </row>
    <row r="208" ht="20.25" customHeight="1" spans="1:11">
      <c r="A208" s="20"/>
      <c r="B208" s="114" t="s">
        <v>314</v>
      </c>
      <c r="C208" s="9">
        <v>0</v>
      </c>
      <c r="D208" s="9">
        <v>0</v>
      </c>
      <c r="E208" s="9">
        <v>0</v>
      </c>
      <c r="F208" s="9">
        <v>0</v>
      </c>
      <c r="G208" s="9">
        <v>38</v>
      </c>
      <c r="H208" s="100">
        <f t="shared" si="16"/>
        <v>0</v>
      </c>
      <c r="I208" s="91">
        <f t="shared" si="17"/>
        <v>0</v>
      </c>
      <c r="J208" s="91">
        <f t="shared" si="18"/>
        <v>0</v>
      </c>
      <c r="K208" s="91">
        <f t="shared" si="19"/>
        <v>0</v>
      </c>
    </row>
    <row r="209" ht="20.25" customHeight="1" spans="1:11">
      <c r="A209" s="20"/>
      <c r="B209" s="114" t="s">
        <v>315</v>
      </c>
      <c r="C209" s="9">
        <v>0</v>
      </c>
      <c r="D209" s="9">
        <v>0</v>
      </c>
      <c r="E209" s="9">
        <v>0</v>
      </c>
      <c r="F209" s="9">
        <v>0</v>
      </c>
      <c r="G209" s="9">
        <v>50</v>
      </c>
      <c r="H209" s="100">
        <f t="shared" si="16"/>
        <v>0</v>
      </c>
      <c r="I209" s="91">
        <f t="shared" si="17"/>
        <v>0</v>
      </c>
      <c r="J209" s="91">
        <f t="shared" si="18"/>
        <v>0</v>
      </c>
      <c r="K209" s="91">
        <f t="shared" si="19"/>
        <v>0</v>
      </c>
    </row>
    <row r="210" ht="20.25" customHeight="1" spans="1:11">
      <c r="A210" s="20"/>
      <c r="B210" s="114" t="s">
        <v>316</v>
      </c>
      <c r="C210" s="9">
        <v>0</v>
      </c>
      <c r="D210" s="9">
        <v>0</v>
      </c>
      <c r="E210" s="9">
        <v>0</v>
      </c>
      <c r="F210" s="9">
        <v>10</v>
      </c>
      <c r="G210" s="9">
        <v>52</v>
      </c>
      <c r="H210" s="100">
        <f t="shared" si="16"/>
        <v>0</v>
      </c>
      <c r="I210" s="91">
        <f t="shared" si="17"/>
        <v>0</v>
      </c>
      <c r="J210" s="91">
        <f t="shared" si="18"/>
        <v>0</v>
      </c>
      <c r="K210" s="91">
        <f t="shared" si="19"/>
        <v>520</v>
      </c>
    </row>
    <row r="211" ht="20.25" customHeight="1" spans="1:11">
      <c r="A211" s="20"/>
      <c r="B211" s="114" t="s">
        <v>317</v>
      </c>
      <c r="C211" s="9">
        <v>0</v>
      </c>
      <c r="D211" s="9">
        <v>0</v>
      </c>
      <c r="E211" s="9">
        <v>0</v>
      </c>
      <c r="F211" s="9">
        <v>0</v>
      </c>
      <c r="G211" s="9">
        <v>0</v>
      </c>
      <c r="H211" s="100">
        <f t="shared" si="16"/>
        <v>0</v>
      </c>
      <c r="I211" s="91">
        <f t="shared" si="17"/>
        <v>0</v>
      </c>
      <c r="J211" s="91">
        <f t="shared" si="18"/>
        <v>0</v>
      </c>
      <c r="K211" s="91">
        <f t="shared" si="19"/>
        <v>0</v>
      </c>
    </row>
    <row r="212" ht="20.25" customHeight="1" spans="1:11">
      <c r="A212" s="20"/>
      <c r="B212" s="114" t="s">
        <v>318</v>
      </c>
      <c r="C212" s="9">
        <v>0</v>
      </c>
      <c r="D212" s="9">
        <v>0</v>
      </c>
      <c r="E212" s="9">
        <v>0</v>
      </c>
      <c r="F212" s="9">
        <v>0</v>
      </c>
      <c r="G212" s="9">
        <v>50</v>
      </c>
      <c r="H212" s="100">
        <f t="shared" si="16"/>
        <v>0</v>
      </c>
      <c r="I212" s="91">
        <f t="shared" si="17"/>
        <v>0</v>
      </c>
      <c r="J212" s="91">
        <f t="shared" si="18"/>
        <v>0</v>
      </c>
      <c r="K212" s="91">
        <f t="shared" si="19"/>
        <v>0</v>
      </c>
    </row>
    <row r="213" ht="20.25" customHeight="1" spans="1:11">
      <c r="A213" s="20"/>
      <c r="B213" s="114" t="s">
        <v>319</v>
      </c>
      <c r="C213" s="9">
        <v>0</v>
      </c>
      <c r="D213" s="9">
        <v>0</v>
      </c>
      <c r="E213" s="9">
        <v>0</v>
      </c>
      <c r="F213" s="9">
        <v>0</v>
      </c>
      <c r="G213" s="9">
        <v>0</v>
      </c>
      <c r="H213" s="100">
        <f t="shared" si="16"/>
        <v>0</v>
      </c>
      <c r="I213" s="91">
        <f t="shared" si="17"/>
        <v>0</v>
      </c>
      <c r="J213" s="91">
        <f t="shared" si="18"/>
        <v>0</v>
      </c>
      <c r="K213" s="91">
        <f t="shared" si="19"/>
        <v>0</v>
      </c>
    </row>
    <row r="214" ht="20.25" customHeight="1" spans="1:11">
      <c r="A214" s="20"/>
      <c r="B214" s="114" t="s">
        <v>320</v>
      </c>
      <c r="C214" s="9">
        <v>0</v>
      </c>
      <c r="D214" s="9">
        <v>0</v>
      </c>
      <c r="E214" s="9">
        <v>0</v>
      </c>
      <c r="F214" s="9">
        <v>0</v>
      </c>
      <c r="G214" s="9">
        <v>0</v>
      </c>
      <c r="H214" s="100">
        <f t="shared" si="16"/>
        <v>0</v>
      </c>
      <c r="I214" s="91">
        <f t="shared" si="17"/>
        <v>0</v>
      </c>
      <c r="J214" s="91">
        <f t="shared" si="18"/>
        <v>0</v>
      </c>
      <c r="K214" s="91">
        <f t="shared" si="19"/>
        <v>0</v>
      </c>
    </row>
    <row r="215" ht="20.25" customHeight="1" spans="1:11">
      <c r="A215" s="20"/>
      <c r="B215" s="114" t="s">
        <v>321</v>
      </c>
      <c r="C215" s="9">
        <v>0</v>
      </c>
      <c r="D215" s="9">
        <v>0</v>
      </c>
      <c r="E215" s="9">
        <v>0</v>
      </c>
      <c r="F215" s="9">
        <v>0</v>
      </c>
      <c r="G215" s="9">
        <v>0</v>
      </c>
      <c r="H215" s="100">
        <f t="shared" si="16"/>
        <v>0</v>
      </c>
      <c r="I215" s="91">
        <f t="shared" si="17"/>
        <v>0</v>
      </c>
      <c r="J215" s="91">
        <f t="shared" si="18"/>
        <v>0</v>
      </c>
      <c r="K215" s="91">
        <f t="shared" si="19"/>
        <v>0</v>
      </c>
    </row>
    <row r="216" ht="20.25" customHeight="1" spans="1:11">
      <c r="A216" s="20"/>
      <c r="B216" s="114" t="s">
        <v>322</v>
      </c>
      <c r="C216" s="9">
        <v>0</v>
      </c>
      <c r="D216" s="9">
        <v>0</v>
      </c>
      <c r="E216" s="9">
        <v>0</v>
      </c>
      <c r="F216" s="9">
        <v>0</v>
      </c>
      <c r="G216" s="9">
        <v>0</v>
      </c>
      <c r="H216" s="100">
        <f t="shared" si="16"/>
        <v>0</v>
      </c>
      <c r="I216" s="91">
        <f t="shared" si="17"/>
        <v>0</v>
      </c>
      <c r="J216" s="91">
        <f t="shared" si="18"/>
        <v>0</v>
      </c>
      <c r="K216" s="91">
        <f t="shared" si="19"/>
        <v>0</v>
      </c>
    </row>
    <row r="217" ht="20.25" customHeight="1" spans="1:11">
      <c r="A217" s="20"/>
      <c r="B217" s="114" t="s">
        <v>323</v>
      </c>
      <c r="C217" s="9">
        <v>0</v>
      </c>
      <c r="D217" s="9">
        <v>0</v>
      </c>
      <c r="E217" s="9">
        <v>0</v>
      </c>
      <c r="F217" s="9">
        <v>0</v>
      </c>
      <c r="G217" s="9">
        <v>0</v>
      </c>
      <c r="H217" s="100">
        <f t="shared" ref="H217:H231" si="20">IF(C217&lt;&gt;0,(G217/C217)*100,0)</f>
        <v>0</v>
      </c>
      <c r="I217" s="91">
        <f t="shared" ref="I217:I231" si="21">IF(D217&lt;&gt;0,(G217/D217)*100,0)</f>
        <v>0</v>
      </c>
      <c r="J217" s="91">
        <f t="shared" ref="J217:J231" si="22">IF(E217&lt;&gt;0,(G217/E217)*100,0)</f>
        <v>0</v>
      </c>
      <c r="K217" s="91">
        <f t="shared" ref="K217:K231" si="23">IF(F217&lt;&gt;0,(G217/F217)*100,0)</f>
        <v>0</v>
      </c>
    </row>
    <row r="218" ht="20.25" customHeight="1" spans="1:11">
      <c r="A218" s="20"/>
      <c r="B218" s="114" t="s">
        <v>324</v>
      </c>
      <c r="C218" s="9">
        <v>0</v>
      </c>
      <c r="D218" s="9">
        <v>0</v>
      </c>
      <c r="E218" s="9">
        <v>0</v>
      </c>
      <c r="F218" s="9">
        <v>0</v>
      </c>
      <c r="G218" s="9">
        <v>0</v>
      </c>
      <c r="H218" s="100">
        <f t="shared" si="20"/>
        <v>0</v>
      </c>
      <c r="I218" s="91">
        <f t="shared" si="21"/>
        <v>0</v>
      </c>
      <c r="J218" s="91">
        <f t="shared" si="22"/>
        <v>0</v>
      </c>
      <c r="K218" s="91">
        <f t="shared" si="23"/>
        <v>0</v>
      </c>
    </row>
    <row r="219" ht="20.25" customHeight="1" spans="1:11">
      <c r="A219" s="20"/>
      <c r="B219" s="114" t="s">
        <v>325</v>
      </c>
      <c r="C219" s="9">
        <v>0</v>
      </c>
      <c r="D219" s="9">
        <v>0</v>
      </c>
      <c r="E219" s="9">
        <v>0</v>
      </c>
      <c r="F219" s="9">
        <v>0</v>
      </c>
      <c r="G219" s="9">
        <v>0</v>
      </c>
      <c r="H219" s="100">
        <f t="shared" si="20"/>
        <v>0</v>
      </c>
      <c r="I219" s="91">
        <f t="shared" si="21"/>
        <v>0</v>
      </c>
      <c r="J219" s="91">
        <f t="shared" si="22"/>
        <v>0</v>
      </c>
      <c r="K219" s="91">
        <f t="shared" si="23"/>
        <v>0</v>
      </c>
    </row>
    <row r="220" ht="20.25" customHeight="1" spans="1:11">
      <c r="A220" s="20"/>
      <c r="B220" s="114" t="s">
        <v>326</v>
      </c>
      <c r="C220" s="9">
        <v>0</v>
      </c>
      <c r="D220" s="9">
        <v>0</v>
      </c>
      <c r="E220" s="9">
        <v>0</v>
      </c>
      <c r="F220" s="9">
        <v>0</v>
      </c>
      <c r="G220" s="9">
        <v>0</v>
      </c>
      <c r="H220" s="100">
        <f t="shared" si="20"/>
        <v>0</v>
      </c>
      <c r="I220" s="91">
        <f t="shared" si="21"/>
        <v>0</v>
      </c>
      <c r="J220" s="91">
        <f t="shared" si="22"/>
        <v>0</v>
      </c>
      <c r="K220" s="91">
        <f t="shared" si="23"/>
        <v>0</v>
      </c>
    </row>
    <row r="221" ht="20.25" customHeight="1" spans="1:11">
      <c r="A221" s="20"/>
      <c r="B221" s="114" t="s">
        <v>327</v>
      </c>
      <c r="C221" s="9">
        <v>0</v>
      </c>
      <c r="D221" s="9">
        <v>0</v>
      </c>
      <c r="E221" s="9">
        <v>0</v>
      </c>
      <c r="F221" s="9">
        <v>0</v>
      </c>
      <c r="G221" s="9">
        <v>0</v>
      </c>
      <c r="H221" s="100">
        <f t="shared" si="20"/>
        <v>0</v>
      </c>
      <c r="I221" s="91">
        <f t="shared" si="21"/>
        <v>0</v>
      </c>
      <c r="J221" s="91">
        <f t="shared" si="22"/>
        <v>0</v>
      </c>
      <c r="K221" s="91">
        <f t="shared" si="23"/>
        <v>0</v>
      </c>
    </row>
    <row r="222" ht="20.25" customHeight="1" spans="1:11">
      <c r="A222" s="20"/>
      <c r="B222" s="114" t="s">
        <v>328</v>
      </c>
      <c r="C222" s="9">
        <v>0</v>
      </c>
      <c r="D222" s="9">
        <v>0</v>
      </c>
      <c r="E222" s="9">
        <v>0</v>
      </c>
      <c r="F222" s="9">
        <v>0</v>
      </c>
      <c r="G222" s="9">
        <v>0</v>
      </c>
      <c r="H222" s="100">
        <f t="shared" si="20"/>
        <v>0</v>
      </c>
      <c r="I222" s="91">
        <f t="shared" si="21"/>
        <v>0</v>
      </c>
      <c r="J222" s="91">
        <f t="shared" si="22"/>
        <v>0</v>
      </c>
      <c r="K222" s="91">
        <f t="shared" si="23"/>
        <v>0</v>
      </c>
    </row>
    <row r="223" ht="20.25" customHeight="1" spans="1:11">
      <c r="A223" s="20"/>
      <c r="B223" s="114" t="s">
        <v>329</v>
      </c>
      <c r="C223" s="9">
        <v>0</v>
      </c>
      <c r="D223" s="9">
        <v>20</v>
      </c>
      <c r="E223" s="9">
        <v>59</v>
      </c>
      <c r="F223" s="9">
        <v>24</v>
      </c>
      <c r="G223" s="9">
        <v>59</v>
      </c>
      <c r="H223" s="100">
        <f t="shared" si="20"/>
        <v>0</v>
      </c>
      <c r="I223" s="91">
        <f t="shared" si="21"/>
        <v>295</v>
      </c>
      <c r="J223" s="91">
        <f t="shared" si="22"/>
        <v>100</v>
      </c>
      <c r="K223" s="91">
        <f t="shared" si="23"/>
        <v>245.833333333333</v>
      </c>
    </row>
    <row r="224" ht="20.25" customHeight="1" spans="1:11">
      <c r="A224" s="20"/>
      <c r="B224" s="114" t="s">
        <v>330</v>
      </c>
      <c r="C224" s="9">
        <v>0</v>
      </c>
      <c r="D224" s="9">
        <v>0</v>
      </c>
      <c r="E224" s="9">
        <v>0</v>
      </c>
      <c r="F224" s="9">
        <v>0</v>
      </c>
      <c r="G224" s="9">
        <v>0</v>
      </c>
      <c r="H224" s="100">
        <f t="shared" si="20"/>
        <v>0</v>
      </c>
      <c r="I224" s="91">
        <f t="shared" si="21"/>
        <v>0</v>
      </c>
      <c r="J224" s="91">
        <f t="shared" si="22"/>
        <v>0</v>
      </c>
      <c r="K224" s="91">
        <f t="shared" si="23"/>
        <v>0</v>
      </c>
    </row>
    <row r="225" ht="20.25" customHeight="1" spans="1:11">
      <c r="A225" s="20"/>
      <c r="B225" s="114" t="s">
        <v>331</v>
      </c>
      <c r="C225" s="9">
        <v>0</v>
      </c>
      <c r="D225" s="9">
        <v>0</v>
      </c>
      <c r="E225" s="9">
        <v>0</v>
      </c>
      <c r="F225" s="9">
        <v>24</v>
      </c>
      <c r="G225" s="9">
        <v>59</v>
      </c>
      <c r="H225" s="100">
        <f t="shared" si="20"/>
        <v>0</v>
      </c>
      <c r="I225" s="91">
        <f t="shared" si="21"/>
        <v>0</v>
      </c>
      <c r="J225" s="91">
        <f t="shared" si="22"/>
        <v>0</v>
      </c>
      <c r="K225" s="91">
        <f t="shared" si="23"/>
        <v>245.833333333333</v>
      </c>
    </row>
    <row r="226" ht="20.25" customHeight="1" spans="1:11">
      <c r="A226" s="20" t="s">
        <v>332</v>
      </c>
      <c r="B226" s="114" t="s">
        <v>64</v>
      </c>
      <c r="C226" s="9">
        <v>0</v>
      </c>
      <c r="D226" s="9">
        <v>65072</v>
      </c>
      <c r="E226" s="9">
        <v>87056</v>
      </c>
      <c r="F226" s="9">
        <v>83785</v>
      </c>
      <c r="G226" s="9">
        <v>83928</v>
      </c>
      <c r="H226" s="100">
        <f t="shared" si="20"/>
        <v>0</v>
      </c>
      <c r="I226" s="91">
        <f t="shared" si="21"/>
        <v>128.977133021883</v>
      </c>
      <c r="J226" s="91">
        <f t="shared" si="22"/>
        <v>96.4069104943944</v>
      </c>
      <c r="K226" s="91">
        <f t="shared" si="23"/>
        <v>100.170674941815</v>
      </c>
    </row>
    <row r="227" ht="20.25" customHeight="1" spans="1:11">
      <c r="A227" s="20"/>
      <c r="B227" s="114" t="s">
        <v>333</v>
      </c>
      <c r="C227" s="9">
        <v>0</v>
      </c>
      <c r="D227" s="9">
        <v>1142</v>
      </c>
      <c r="E227" s="9">
        <v>932</v>
      </c>
      <c r="F227" s="9">
        <v>865</v>
      </c>
      <c r="G227" s="9">
        <v>932</v>
      </c>
      <c r="H227" s="100">
        <f t="shared" si="20"/>
        <v>0</v>
      </c>
      <c r="I227" s="91">
        <f t="shared" si="21"/>
        <v>81.6112084063047</v>
      </c>
      <c r="J227" s="91">
        <f t="shared" si="22"/>
        <v>100</v>
      </c>
      <c r="K227" s="91">
        <f t="shared" si="23"/>
        <v>107.745664739884</v>
      </c>
    </row>
    <row r="228" ht="20.25" customHeight="1" spans="1:11">
      <c r="A228" s="20"/>
      <c r="B228" s="114" t="s">
        <v>334</v>
      </c>
      <c r="C228" s="9">
        <v>0</v>
      </c>
      <c r="D228" s="9">
        <v>0</v>
      </c>
      <c r="E228" s="9">
        <v>0</v>
      </c>
      <c r="F228" s="9">
        <v>302</v>
      </c>
      <c r="G228" s="9">
        <v>316</v>
      </c>
      <c r="H228" s="100">
        <f t="shared" si="20"/>
        <v>0</v>
      </c>
      <c r="I228" s="91">
        <f t="shared" si="21"/>
        <v>0</v>
      </c>
      <c r="J228" s="91">
        <f t="shared" si="22"/>
        <v>0</v>
      </c>
      <c r="K228" s="91">
        <f t="shared" si="23"/>
        <v>104.635761589404</v>
      </c>
    </row>
    <row r="229" ht="20.25" customHeight="1" spans="1:11">
      <c r="A229" s="20"/>
      <c r="B229" s="114" t="s">
        <v>335</v>
      </c>
      <c r="C229" s="9">
        <v>0</v>
      </c>
      <c r="D229" s="9">
        <v>0</v>
      </c>
      <c r="E229" s="9">
        <v>0</v>
      </c>
      <c r="F229" s="9">
        <v>0</v>
      </c>
      <c r="G229" s="9">
        <v>0</v>
      </c>
      <c r="H229" s="100">
        <f t="shared" si="20"/>
        <v>0</v>
      </c>
      <c r="I229" s="91">
        <f t="shared" si="21"/>
        <v>0</v>
      </c>
      <c r="J229" s="91">
        <f t="shared" si="22"/>
        <v>0</v>
      </c>
      <c r="K229" s="91">
        <f t="shared" si="23"/>
        <v>0</v>
      </c>
    </row>
    <row r="230" ht="20.25" customHeight="1" spans="1:11">
      <c r="A230" s="20"/>
      <c r="B230" s="114" t="s">
        <v>336</v>
      </c>
      <c r="C230" s="9">
        <v>0</v>
      </c>
      <c r="D230" s="9">
        <v>0</v>
      </c>
      <c r="E230" s="9">
        <v>0</v>
      </c>
      <c r="F230" s="9">
        <v>0</v>
      </c>
      <c r="G230" s="9">
        <v>0</v>
      </c>
      <c r="H230" s="100">
        <f t="shared" si="20"/>
        <v>0</v>
      </c>
      <c r="I230" s="91">
        <f t="shared" si="21"/>
        <v>0</v>
      </c>
      <c r="J230" s="91">
        <f t="shared" si="22"/>
        <v>0</v>
      </c>
      <c r="K230" s="91">
        <f t="shared" si="23"/>
        <v>0</v>
      </c>
    </row>
    <row r="231" ht="20.25" customHeight="1" spans="1:11">
      <c r="A231" s="20"/>
      <c r="B231" s="114" t="s">
        <v>337</v>
      </c>
      <c r="C231" s="9">
        <v>0</v>
      </c>
      <c r="D231" s="9">
        <v>0</v>
      </c>
      <c r="E231" s="9">
        <v>0</v>
      </c>
      <c r="F231" s="9">
        <v>563</v>
      </c>
      <c r="G231" s="9">
        <v>616</v>
      </c>
      <c r="H231" s="100">
        <f t="shared" si="20"/>
        <v>0</v>
      </c>
      <c r="I231" s="91">
        <f t="shared" si="21"/>
        <v>0</v>
      </c>
      <c r="J231" s="91">
        <f t="shared" si="22"/>
        <v>0</v>
      </c>
      <c r="K231" s="91">
        <f t="shared" si="23"/>
        <v>109.413854351687</v>
      </c>
    </row>
    <row r="232" ht="20.25" customHeight="1" spans="1:11">
      <c r="A232" s="20"/>
      <c r="B232" s="114" t="s">
        <v>338</v>
      </c>
      <c r="C232" s="9">
        <v>0</v>
      </c>
      <c r="D232" s="9">
        <v>56605</v>
      </c>
      <c r="E232" s="9">
        <v>76799</v>
      </c>
      <c r="F232" s="9">
        <v>74773</v>
      </c>
      <c r="G232" s="9">
        <v>74581</v>
      </c>
      <c r="H232" s="100">
        <f t="shared" ref="H232:H295" si="24">IF(C232&lt;&gt;0,(G232/C232)*100,0)</f>
        <v>0</v>
      </c>
      <c r="I232" s="91">
        <f t="shared" ref="I232:I295" si="25">IF(D232&lt;&gt;0,(G232/D232)*100,0)</f>
        <v>131.756911933575</v>
      </c>
      <c r="J232" s="91">
        <f t="shared" ref="J232:J295" si="26">IF(E232&lt;&gt;0,(G232/E232)*100,0)</f>
        <v>97.1119415617391</v>
      </c>
      <c r="K232" s="91">
        <f t="shared" ref="K232:K295" si="27">IF(F232&lt;&gt;0,(G232/F232)*100,0)</f>
        <v>99.7432228210718</v>
      </c>
    </row>
    <row r="233" ht="20.25" customHeight="1" spans="1:11">
      <c r="A233" s="20"/>
      <c r="B233" s="114" t="s">
        <v>339</v>
      </c>
      <c r="C233" s="9">
        <v>0</v>
      </c>
      <c r="D233" s="9">
        <v>0</v>
      </c>
      <c r="E233" s="9">
        <v>0</v>
      </c>
      <c r="F233" s="9">
        <v>7550</v>
      </c>
      <c r="G233" s="9">
        <v>10265</v>
      </c>
      <c r="H233" s="100">
        <f t="shared" si="24"/>
        <v>0</v>
      </c>
      <c r="I233" s="91">
        <f t="shared" si="25"/>
        <v>0</v>
      </c>
      <c r="J233" s="91">
        <f t="shared" si="26"/>
        <v>0</v>
      </c>
      <c r="K233" s="91">
        <f t="shared" si="27"/>
        <v>135.960264900662</v>
      </c>
    </row>
    <row r="234" ht="20.25" customHeight="1" spans="1:11">
      <c r="A234" s="20"/>
      <c r="B234" s="114" t="s">
        <v>340</v>
      </c>
      <c r="C234" s="9">
        <v>0</v>
      </c>
      <c r="D234" s="9">
        <v>0</v>
      </c>
      <c r="E234" s="9">
        <v>0</v>
      </c>
      <c r="F234" s="9">
        <v>29380</v>
      </c>
      <c r="G234" s="9">
        <v>35497</v>
      </c>
      <c r="H234" s="100">
        <f t="shared" si="24"/>
        <v>0</v>
      </c>
      <c r="I234" s="91">
        <f t="shared" si="25"/>
        <v>0</v>
      </c>
      <c r="J234" s="91">
        <f t="shared" si="26"/>
        <v>0</v>
      </c>
      <c r="K234" s="91">
        <f t="shared" si="27"/>
        <v>120.820285908781</v>
      </c>
    </row>
    <row r="235" ht="20.25" customHeight="1" spans="1:11">
      <c r="A235" s="20"/>
      <c r="B235" s="114" t="s">
        <v>341</v>
      </c>
      <c r="C235" s="9">
        <v>0</v>
      </c>
      <c r="D235" s="9">
        <v>0</v>
      </c>
      <c r="E235" s="9">
        <v>0</v>
      </c>
      <c r="F235" s="9">
        <v>20980</v>
      </c>
      <c r="G235" s="9">
        <v>19107</v>
      </c>
      <c r="H235" s="100">
        <f t="shared" si="24"/>
        <v>0</v>
      </c>
      <c r="I235" s="91">
        <f t="shared" si="25"/>
        <v>0</v>
      </c>
      <c r="J235" s="91">
        <f t="shared" si="26"/>
        <v>0</v>
      </c>
      <c r="K235" s="91">
        <f t="shared" si="27"/>
        <v>91.0724499523356</v>
      </c>
    </row>
    <row r="236" ht="20.25" customHeight="1" spans="1:11">
      <c r="A236" s="20"/>
      <c r="B236" s="114" t="s">
        <v>342</v>
      </c>
      <c r="C236" s="9">
        <v>0</v>
      </c>
      <c r="D236" s="9">
        <v>0</v>
      </c>
      <c r="E236" s="9">
        <v>0</v>
      </c>
      <c r="F236" s="9">
        <v>6386</v>
      </c>
      <c r="G236" s="9">
        <v>5055</v>
      </c>
      <c r="H236" s="100">
        <f t="shared" si="24"/>
        <v>0</v>
      </c>
      <c r="I236" s="91">
        <f t="shared" si="25"/>
        <v>0</v>
      </c>
      <c r="J236" s="91">
        <f t="shared" si="26"/>
        <v>0</v>
      </c>
      <c r="K236" s="91">
        <f t="shared" si="27"/>
        <v>79.157532101472</v>
      </c>
    </row>
    <row r="237" ht="20.25" customHeight="1" spans="1:11">
      <c r="A237" s="20"/>
      <c r="B237" s="114" t="s">
        <v>343</v>
      </c>
      <c r="C237" s="9">
        <v>0</v>
      </c>
      <c r="D237" s="9">
        <v>0</v>
      </c>
      <c r="E237" s="9">
        <v>0</v>
      </c>
      <c r="F237" s="9">
        <v>0</v>
      </c>
      <c r="G237" s="9">
        <v>0</v>
      </c>
      <c r="H237" s="100">
        <f t="shared" si="24"/>
        <v>0</v>
      </c>
      <c r="I237" s="91">
        <f t="shared" si="25"/>
        <v>0</v>
      </c>
      <c r="J237" s="91">
        <f t="shared" si="26"/>
        <v>0</v>
      </c>
      <c r="K237" s="91">
        <f t="shared" si="27"/>
        <v>0</v>
      </c>
    </row>
    <row r="238" ht="20.25" customHeight="1" spans="1:11">
      <c r="A238" s="20"/>
      <c r="B238" s="114" t="s">
        <v>344</v>
      </c>
      <c r="C238" s="9">
        <v>0</v>
      </c>
      <c r="D238" s="9">
        <v>0</v>
      </c>
      <c r="E238" s="9">
        <v>0</v>
      </c>
      <c r="F238" s="9">
        <v>10477</v>
      </c>
      <c r="G238" s="9">
        <v>4657</v>
      </c>
      <c r="H238" s="100">
        <f t="shared" si="24"/>
        <v>0</v>
      </c>
      <c r="I238" s="91">
        <f t="shared" si="25"/>
        <v>0</v>
      </c>
      <c r="J238" s="91">
        <f t="shared" si="26"/>
        <v>0</v>
      </c>
      <c r="K238" s="91">
        <f t="shared" si="27"/>
        <v>44.4497470649995</v>
      </c>
    </row>
    <row r="239" ht="20.25" customHeight="1" spans="1:11">
      <c r="A239" s="20"/>
      <c r="B239" s="114" t="s">
        <v>345</v>
      </c>
      <c r="C239" s="9">
        <v>0</v>
      </c>
      <c r="D239" s="9">
        <v>4087</v>
      </c>
      <c r="E239" s="9">
        <v>5263</v>
      </c>
      <c r="F239" s="9">
        <v>5210</v>
      </c>
      <c r="G239" s="9">
        <v>4367</v>
      </c>
      <c r="H239" s="100">
        <f t="shared" si="24"/>
        <v>0</v>
      </c>
      <c r="I239" s="91">
        <f t="shared" si="25"/>
        <v>106.850990946905</v>
      </c>
      <c r="J239" s="91">
        <f t="shared" si="26"/>
        <v>82.9754892646779</v>
      </c>
      <c r="K239" s="91">
        <f t="shared" si="27"/>
        <v>83.8195777351248</v>
      </c>
    </row>
    <row r="240" ht="20.25" customHeight="1" spans="1:11">
      <c r="A240" s="20"/>
      <c r="B240" s="114" t="s">
        <v>346</v>
      </c>
      <c r="C240" s="9">
        <v>0</v>
      </c>
      <c r="D240" s="9">
        <v>0</v>
      </c>
      <c r="E240" s="9">
        <v>0</v>
      </c>
      <c r="F240" s="9">
        <v>0</v>
      </c>
      <c r="G240" s="9">
        <v>0</v>
      </c>
      <c r="H240" s="100">
        <f t="shared" si="24"/>
        <v>0</v>
      </c>
      <c r="I240" s="91">
        <f t="shared" si="25"/>
        <v>0</v>
      </c>
      <c r="J240" s="91">
        <f t="shared" si="26"/>
        <v>0</v>
      </c>
      <c r="K240" s="91">
        <f t="shared" si="27"/>
        <v>0</v>
      </c>
    </row>
    <row r="241" ht="20.25" customHeight="1" spans="1:11">
      <c r="A241" s="20"/>
      <c r="B241" s="114" t="s">
        <v>347</v>
      </c>
      <c r="C241" s="9">
        <v>0</v>
      </c>
      <c r="D241" s="9">
        <v>0</v>
      </c>
      <c r="E241" s="9">
        <v>0</v>
      </c>
      <c r="F241" s="9">
        <v>5210</v>
      </c>
      <c r="G241" s="9">
        <v>4296</v>
      </c>
      <c r="H241" s="100">
        <f t="shared" si="24"/>
        <v>0</v>
      </c>
      <c r="I241" s="91">
        <f t="shared" si="25"/>
        <v>0</v>
      </c>
      <c r="J241" s="91">
        <f t="shared" si="26"/>
        <v>0</v>
      </c>
      <c r="K241" s="91">
        <f t="shared" si="27"/>
        <v>82.4568138195777</v>
      </c>
    </row>
    <row r="242" ht="20.25" customHeight="1" spans="1:11">
      <c r="A242" s="20"/>
      <c r="B242" s="114" t="s">
        <v>348</v>
      </c>
      <c r="C242" s="9">
        <v>0</v>
      </c>
      <c r="D242" s="9">
        <v>0</v>
      </c>
      <c r="E242" s="9">
        <v>0</v>
      </c>
      <c r="F242" s="9">
        <v>0</v>
      </c>
      <c r="G242" s="9">
        <v>0</v>
      </c>
      <c r="H242" s="100">
        <f t="shared" si="24"/>
        <v>0</v>
      </c>
      <c r="I242" s="91">
        <f t="shared" si="25"/>
        <v>0</v>
      </c>
      <c r="J242" s="91">
        <f t="shared" si="26"/>
        <v>0</v>
      </c>
      <c r="K242" s="91">
        <f t="shared" si="27"/>
        <v>0</v>
      </c>
    </row>
    <row r="243" ht="20.25" customHeight="1" spans="1:11">
      <c r="A243" s="20"/>
      <c r="B243" s="114" t="s">
        <v>349</v>
      </c>
      <c r="C243" s="9">
        <v>0</v>
      </c>
      <c r="D243" s="9">
        <v>0</v>
      </c>
      <c r="E243" s="9">
        <v>0</v>
      </c>
      <c r="F243" s="9">
        <v>0</v>
      </c>
      <c r="G243" s="9">
        <v>0</v>
      </c>
      <c r="H243" s="100">
        <f t="shared" si="24"/>
        <v>0</v>
      </c>
      <c r="I243" s="91">
        <f t="shared" si="25"/>
        <v>0</v>
      </c>
      <c r="J243" s="91">
        <f t="shared" si="26"/>
        <v>0</v>
      </c>
      <c r="K243" s="91">
        <f t="shared" si="27"/>
        <v>0</v>
      </c>
    </row>
    <row r="244" ht="20.25" customHeight="1" spans="1:11">
      <c r="A244" s="20"/>
      <c r="B244" s="114" t="s">
        <v>350</v>
      </c>
      <c r="C244" s="9">
        <v>0</v>
      </c>
      <c r="D244" s="9">
        <v>0</v>
      </c>
      <c r="E244" s="9">
        <v>0</v>
      </c>
      <c r="F244" s="9">
        <v>0</v>
      </c>
      <c r="G244" s="9">
        <v>71</v>
      </c>
      <c r="H244" s="100">
        <f t="shared" si="24"/>
        <v>0</v>
      </c>
      <c r="I244" s="91">
        <f t="shared" si="25"/>
        <v>0</v>
      </c>
      <c r="J244" s="91">
        <f t="shared" si="26"/>
        <v>0</v>
      </c>
      <c r="K244" s="91">
        <f t="shared" si="27"/>
        <v>0</v>
      </c>
    </row>
    <row r="245" ht="20.25" customHeight="1" spans="1:11">
      <c r="A245" s="20"/>
      <c r="B245" s="114" t="s">
        <v>351</v>
      </c>
      <c r="C245" s="9">
        <v>0</v>
      </c>
      <c r="D245" s="9">
        <v>0</v>
      </c>
      <c r="E245" s="9">
        <v>0</v>
      </c>
      <c r="F245" s="9">
        <v>0</v>
      </c>
      <c r="G245" s="9">
        <v>0</v>
      </c>
      <c r="H245" s="100">
        <f t="shared" si="24"/>
        <v>0</v>
      </c>
      <c r="I245" s="91">
        <f t="shared" si="25"/>
        <v>0</v>
      </c>
      <c r="J245" s="91">
        <f t="shared" si="26"/>
        <v>0</v>
      </c>
      <c r="K245" s="91">
        <f t="shared" si="27"/>
        <v>0</v>
      </c>
    </row>
    <row r="246" ht="20.25" customHeight="1" spans="1:11">
      <c r="A246" s="20"/>
      <c r="B246" s="114" t="s">
        <v>352</v>
      </c>
      <c r="C246" s="9">
        <v>0</v>
      </c>
      <c r="D246" s="9">
        <v>0</v>
      </c>
      <c r="E246" s="9">
        <v>0</v>
      </c>
      <c r="F246" s="9">
        <v>0</v>
      </c>
      <c r="G246" s="9">
        <v>0</v>
      </c>
      <c r="H246" s="100">
        <f t="shared" si="24"/>
        <v>0</v>
      </c>
      <c r="I246" s="91">
        <f t="shared" si="25"/>
        <v>0</v>
      </c>
      <c r="J246" s="91">
        <f t="shared" si="26"/>
        <v>0</v>
      </c>
      <c r="K246" s="91">
        <f t="shared" si="27"/>
        <v>0</v>
      </c>
    </row>
    <row r="247" ht="20.25" customHeight="1" spans="1:11">
      <c r="A247" s="20"/>
      <c r="B247" s="114" t="s">
        <v>353</v>
      </c>
      <c r="C247" s="9">
        <v>0</v>
      </c>
      <c r="D247" s="9">
        <v>0</v>
      </c>
      <c r="E247" s="9">
        <v>0</v>
      </c>
      <c r="F247" s="9">
        <v>0</v>
      </c>
      <c r="G247" s="9">
        <v>0</v>
      </c>
      <c r="H247" s="100">
        <f t="shared" si="24"/>
        <v>0</v>
      </c>
      <c r="I247" s="91">
        <f t="shared" si="25"/>
        <v>0</v>
      </c>
      <c r="J247" s="91">
        <f t="shared" si="26"/>
        <v>0</v>
      </c>
      <c r="K247" s="91">
        <f t="shared" si="27"/>
        <v>0</v>
      </c>
    </row>
    <row r="248" ht="20.25" customHeight="1" spans="1:11">
      <c r="A248" s="20"/>
      <c r="B248" s="114" t="s">
        <v>354</v>
      </c>
      <c r="C248" s="9">
        <v>0</v>
      </c>
      <c r="D248" s="9">
        <v>0</v>
      </c>
      <c r="E248" s="9">
        <v>0</v>
      </c>
      <c r="F248" s="9">
        <v>0</v>
      </c>
      <c r="G248" s="9">
        <v>0</v>
      </c>
      <c r="H248" s="100">
        <f t="shared" si="24"/>
        <v>0</v>
      </c>
      <c r="I248" s="91">
        <f t="shared" si="25"/>
        <v>0</v>
      </c>
      <c r="J248" s="91">
        <f t="shared" si="26"/>
        <v>0</v>
      </c>
      <c r="K248" s="91">
        <f t="shared" si="27"/>
        <v>0</v>
      </c>
    </row>
    <row r="249" ht="20.25" customHeight="1" spans="1:11">
      <c r="A249" s="20"/>
      <c r="B249" s="114" t="s">
        <v>355</v>
      </c>
      <c r="C249" s="9">
        <v>0</v>
      </c>
      <c r="D249" s="9">
        <v>0</v>
      </c>
      <c r="E249" s="9">
        <v>0</v>
      </c>
      <c r="F249" s="9">
        <v>0</v>
      </c>
      <c r="G249" s="9">
        <v>0</v>
      </c>
      <c r="H249" s="100">
        <f t="shared" si="24"/>
        <v>0</v>
      </c>
      <c r="I249" s="91">
        <f t="shared" si="25"/>
        <v>0</v>
      </c>
      <c r="J249" s="91">
        <f t="shared" si="26"/>
        <v>0</v>
      </c>
      <c r="K249" s="91">
        <f t="shared" si="27"/>
        <v>0</v>
      </c>
    </row>
    <row r="250" ht="20.25" customHeight="1" spans="1:11">
      <c r="A250" s="20"/>
      <c r="B250" s="114" t="s">
        <v>356</v>
      </c>
      <c r="C250" s="9">
        <v>0</v>
      </c>
      <c r="D250" s="9">
        <v>0</v>
      </c>
      <c r="E250" s="9">
        <v>0</v>
      </c>
      <c r="F250" s="9">
        <v>0</v>
      </c>
      <c r="G250" s="9">
        <v>0</v>
      </c>
      <c r="H250" s="100">
        <f t="shared" si="24"/>
        <v>0</v>
      </c>
      <c r="I250" s="91">
        <f t="shared" si="25"/>
        <v>0</v>
      </c>
      <c r="J250" s="91">
        <f t="shared" si="26"/>
        <v>0</v>
      </c>
      <c r="K250" s="91">
        <f t="shared" si="27"/>
        <v>0</v>
      </c>
    </row>
    <row r="251" ht="20.25" customHeight="1" spans="1:11">
      <c r="A251" s="20"/>
      <c r="B251" s="114" t="s">
        <v>357</v>
      </c>
      <c r="C251" s="9">
        <v>0</v>
      </c>
      <c r="D251" s="9">
        <v>0</v>
      </c>
      <c r="E251" s="9">
        <v>0</v>
      </c>
      <c r="F251" s="9">
        <v>0</v>
      </c>
      <c r="G251" s="9">
        <v>0</v>
      </c>
      <c r="H251" s="100">
        <f t="shared" si="24"/>
        <v>0</v>
      </c>
      <c r="I251" s="91">
        <f t="shared" si="25"/>
        <v>0</v>
      </c>
      <c r="J251" s="91">
        <f t="shared" si="26"/>
        <v>0</v>
      </c>
      <c r="K251" s="91">
        <f t="shared" si="27"/>
        <v>0</v>
      </c>
    </row>
    <row r="252" ht="20.25" customHeight="1" spans="1:11">
      <c r="A252" s="20"/>
      <c r="B252" s="114" t="s">
        <v>358</v>
      </c>
      <c r="C252" s="9">
        <v>0</v>
      </c>
      <c r="D252" s="9">
        <v>0</v>
      </c>
      <c r="E252" s="9">
        <v>0</v>
      </c>
      <c r="F252" s="9">
        <v>0</v>
      </c>
      <c r="G252" s="9">
        <v>0</v>
      </c>
      <c r="H252" s="100">
        <f t="shared" si="24"/>
        <v>0</v>
      </c>
      <c r="I252" s="91">
        <f t="shared" si="25"/>
        <v>0</v>
      </c>
      <c r="J252" s="91">
        <f t="shared" si="26"/>
        <v>0</v>
      </c>
      <c r="K252" s="91">
        <f t="shared" si="27"/>
        <v>0</v>
      </c>
    </row>
    <row r="253" ht="20.25" customHeight="1" spans="1:11">
      <c r="A253" s="20"/>
      <c r="B253" s="114" t="s">
        <v>359</v>
      </c>
      <c r="C253" s="9">
        <v>0</v>
      </c>
      <c r="D253" s="9">
        <v>0</v>
      </c>
      <c r="E253" s="9">
        <v>0</v>
      </c>
      <c r="F253" s="9">
        <v>0</v>
      </c>
      <c r="G253" s="9">
        <v>0</v>
      </c>
      <c r="H253" s="100">
        <f t="shared" si="24"/>
        <v>0</v>
      </c>
      <c r="I253" s="91">
        <f t="shared" si="25"/>
        <v>0</v>
      </c>
      <c r="J253" s="91">
        <f t="shared" si="26"/>
        <v>0</v>
      </c>
      <c r="K253" s="91">
        <f t="shared" si="27"/>
        <v>0</v>
      </c>
    </row>
    <row r="254" ht="20.25" customHeight="1" spans="1:11">
      <c r="A254" s="20"/>
      <c r="B254" s="114" t="s">
        <v>360</v>
      </c>
      <c r="C254" s="9">
        <v>0</v>
      </c>
      <c r="D254" s="9">
        <v>0</v>
      </c>
      <c r="E254" s="9">
        <v>0</v>
      </c>
      <c r="F254" s="9">
        <v>0</v>
      </c>
      <c r="G254" s="9">
        <v>0</v>
      </c>
      <c r="H254" s="100">
        <f t="shared" si="24"/>
        <v>0</v>
      </c>
      <c r="I254" s="91">
        <f t="shared" si="25"/>
        <v>0</v>
      </c>
      <c r="J254" s="91">
        <f t="shared" si="26"/>
        <v>0</v>
      </c>
      <c r="K254" s="91">
        <f t="shared" si="27"/>
        <v>0</v>
      </c>
    </row>
    <row r="255" ht="20.25" customHeight="1" spans="1:11">
      <c r="A255" s="20"/>
      <c r="B255" s="114" t="s">
        <v>361</v>
      </c>
      <c r="C255" s="9">
        <v>0</v>
      </c>
      <c r="D255" s="9">
        <v>0</v>
      </c>
      <c r="E255" s="9">
        <v>0</v>
      </c>
      <c r="F255" s="9">
        <v>0</v>
      </c>
      <c r="G255" s="9">
        <v>0</v>
      </c>
      <c r="H255" s="100">
        <f t="shared" si="24"/>
        <v>0</v>
      </c>
      <c r="I255" s="91">
        <f t="shared" si="25"/>
        <v>0</v>
      </c>
      <c r="J255" s="91">
        <f t="shared" si="26"/>
        <v>0</v>
      </c>
      <c r="K255" s="91">
        <f t="shared" si="27"/>
        <v>0</v>
      </c>
    </row>
    <row r="256" ht="20.25" customHeight="1" spans="1:11">
      <c r="A256" s="20"/>
      <c r="B256" s="114" t="s">
        <v>362</v>
      </c>
      <c r="C256" s="9">
        <v>0</v>
      </c>
      <c r="D256" s="9">
        <v>0</v>
      </c>
      <c r="E256" s="9">
        <v>0</v>
      </c>
      <c r="F256" s="9">
        <v>0</v>
      </c>
      <c r="G256" s="9">
        <v>0</v>
      </c>
      <c r="H256" s="100">
        <f t="shared" si="24"/>
        <v>0</v>
      </c>
      <c r="I256" s="91">
        <f t="shared" si="25"/>
        <v>0</v>
      </c>
      <c r="J256" s="91">
        <f t="shared" si="26"/>
        <v>0</v>
      </c>
      <c r="K256" s="91">
        <f t="shared" si="27"/>
        <v>0</v>
      </c>
    </row>
    <row r="257" ht="20.25" customHeight="1" spans="1:11">
      <c r="A257" s="20"/>
      <c r="B257" s="114" t="s">
        <v>363</v>
      </c>
      <c r="C257" s="9">
        <v>0</v>
      </c>
      <c r="D257" s="9">
        <v>0</v>
      </c>
      <c r="E257" s="9">
        <v>0</v>
      </c>
      <c r="F257" s="9">
        <v>0</v>
      </c>
      <c r="G257" s="9">
        <v>0</v>
      </c>
      <c r="H257" s="100">
        <f t="shared" si="24"/>
        <v>0</v>
      </c>
      <c r="I257" s="91">
        <f t="shared" si="25"/>
        <v>0</v>
      </c>
      <c r="J257" s="91">
        <f t="shared" si="26"/>
        <v>0</v>
      </c>
      <c r="K257" s="91">
        <f t="shared" si="27"/>
        <v>0</v>
      </c>
    </row>
    <row r="258" ht="20.25" customHeight="1" spans="1:11">
      <c r="A258" s="20"/>
      <c r="B258" s="114" t="s">
        <v>364</v>
      </c>
      <c r="C258" s="9">
        <v>0</v>
      </c>
      <c r="D258" s="9">
        <v>0</v>
      </c>
      <c r="E258" s="9">
        <v>0</v>
      </c>
      <c r="F258" s="9">
        <v>0</v>
      </c>
      <c r="G258" s="9">
        <v>0</v>
      </c>
      <c r="H258" s="100">
        <f t="shared" si="24"/>
        <v>0</v>
      </c>
      <c r="I258" s="91">
        <f t="shared" si="25"/>
        <v>0</v>
      </c>
      <c r="J258" s="91">
        <f t="shared" si="26"/>
        <v>0</v>
      </c>
      <c r="K258" s="91">
        <f t="shared" si="27"/>
        <v>0</v>
      </c>
    </row>
    <row r="259" ht="20.25" customHeight="1" spans="1:11">
      <c r="A259" s="20"/>
      <c r="B259" s="114" t="s">
        <v>365</v>
      </c>
      <c r="C259" s="9">
        <v>0</v>
      </c>
      <c r="D259" s="9">
        <v>23</v>
      </c>
      <c r="E259" s="9">
        <v>75</v>
      </c>
      <c r="F259" s="9">
        <v>56</v>
      </c>
      <c r="G259" s="9">
        <v>61</v>
      </c>
      <c r="H259" s="100">
        <f t="shared" si="24"/>
        <v>0</v>
      </c>
      <c r="I259" s="91">
        <f t="shared" si="25"/>
        <v>265.217391304348</v>
      </c>
      <c r="J259" s="91">
        <f t="shared" si="26"/>
        <v>81.3333333333333</v>
      </c>
      <c r="K259" s="91">
        <f t="shared" si="27"/>
        <v>108.928571428571</v>
      </c>
    </row>
    <row r="260" ht="20.25" customHeight="1" spans="1:11">
      <c r="A260" s="20"/>
      <c r="B260" s="114" t="s">
        <v>366</v>
      </c>
      <c r="C260" s="9">
        <v>0</v>
      </c>
      <c r="D260" s="9">
        <v>0</v>
      </c>
      <c r="E260" s="9">
        <v>0</v>
      </c>
      <c r="F260" s="9">
        <v>56</v>
      </c>
      <c r="G260" s="9">
        <v>61</v>
      </c>
      <c r="H260" s="100">
        <f t="shared" si="24"/>
        <v>0</v>
      </c>
      <c r="I260" s="91">
        <f t="shared" si="25"/>
        <v>0</v>
      </c>
      <c r="J260" s="91">
        <f t="shared" si="26"/>
        <v>0</v>
      </c>
      <c r="K260" s="91">
        <f t="shared" si="27"/>
        <v>108.928571428571</v>
      </c>
    </row>
    <row r="261" ht="20.25" customHeight="1" spans="1:11">
      <c r="A261" s="20"/>
      <c r="B261" s="114" t="s">
        <v>367</v>
      </c>
      <c r="C261" s="9">
        <v>0</v>
      </c>
      <c r="D261" s="9">
        <v>0</v>
      </c>
      <c r="E261" s="9">
        <v>0</v>
      </c>
      <c r="F261" s="9">
        <v>0</v>
      </c>
      <c r="G261" s="9">
        <v>0</v>
      </c>
      <c r="H261" s="100">
        <f t="shared" si="24"/>
        <v>0</v>
      </c>
      <c r="I261" s="91">
        <f t="shared" si="25"/>
        <v>0</v>
      </c>
      <c r="J261" s="91">
        <f t="shared" si="26"/>
        <v>0</v>
      </c>
      <c r="K261" s="91">
        <f t="shared" si="27"/>
        <v>0</v>
      </c>
    </row>
    <row r="262" ht="20.25" customHeight="1" spans="1:11">
      <c r="A262" s="20"/>
      <c r="B262" s="114" t="s">
        <v>368</v>
      </c>
      <c r="C262" s="9">
        <v>0</v>
      </c>
      <c r="D262" s="9">
        <v>0</v>
      </c>
      <c r="E262" s="9">
        <v>0</v>
      </c>
      <c r="F262" s="9">
        <v>0</v>
      </c>
      <c r="G262" s="9">
        <v>0</v>
      </c>
      <c r="H262" s="100">
        <f t="shared" si="24"/>
        <v>0</v>
      </c>
      <c r="I262" s="91">
        <f t="shared" si="25"/>
        <v>0</v>
      </c>
      <c r="J262" s="91">
        <f t="shared" si="26"/>
        <v>0</v>
      </c>
      <c r="K262" s="91">
        <f t="shared" si="27"/>
        <v>0</v>
      </c>
    </row>
    <row r="263" ht="20.25" customHeight="1" spans="1:11">
      <c r="A263" s="20"/>
      <c r="B263" s="114" t="s">
        <v>369</v>
      </c>
      <c r="C263" s="9">
        <v>0</v>
      </c>
      <c r="D263" s="9">
        <v>655</v>
      </c>
      <c r="E263" s="9">
        <v>827</v>
      </c>
      <c r="F263" s="9">
        <v>994</v>
      </c>
      <c r="G263" s="9">
        <v>827</v>
      </c>
      <c r="H263" s="100">
        <f t="shared" si="24"/>
        <v>0</v>
      </c>
      <c r="I263" s="91">
        <f t="shared" si="25"/>
        <v>126.259541984733</v>
      </c>
      <c r="J263" s="91">
        <f t="shared" si="26"/>
        <v>100</v>
      </c>
      <c r="K263" s="91">
        <f t="shared" si="27"/>
        <v>83.1991951710261</v>
      </c>
    </row>
    <row r="264" ht="20.25" customHeight="1" spans="1:11">
      <c r="A264" s="20"/>
      <c r="B264" s="114" t="s">
        <v>370</v>
      </c>
      <c r="C264" s="9">
        <v>0</v>
      </c>
      <c r="D264" s="9">
        <v>0</v>
      </c>
      <c r="E264" s="9">
        <v>0</v>
      </c>
      <c r="F264" s="9">
        <v>201</v>
      </c>
      <c r="G264" s="9">
        <v>177</v>
      </c>
      <c r="H264" s="100">
        <f t="shared" si="24"/>
        <v>0</v>
      </c>
      <c r="I264" s="91">
        <f t="shared" si="25"/>
        <v>0</v>
      </c>
      <c r="J264" s="91">
        <f t="shared" si="26"/>
        <v>0</v>
      </c>
      <c r="K264" s="91">
        <f t="shared" si="27"/>
        <v>88.0597014925373</v>
      </c>
    </row>
    <row r="265" ht="20.25" customHeight="1" spans="1:11">
      <c r="A265" s="20"/>
      <c r="B265" s="114" t="s">
        <v>371</v>
      </c>
      <c r="C265" s="9">
        <v>0</v>
      </c>
      <c r="D265" s="9">
        <v>0</v>
      </c>
      <c r="E265" s="9">
        <v>0</v>
      </c>
      <c r="F265" s="9">
        <v>793</v>
      </c>
      <c r="G265" s="9">
        <v>650</v>
      </c>
      <c r="H265" s="100">
        <f t="shared" si="24"/>
        <v>0</v>
      </c>
      <c r="I265" s="91">
        <f t="shared" si="25"/>
        <v>0</v>
      </c>
      <c r="J265" s="91">
        <f t="shared" si="26"/>
        <v>0</v>
      </c>
      <c r="K265" s="91">
        <f t="shared" si="27"/>
        <v>81.9672131147541</v>
      </c>
    </row>
    <row r="266" ht="20.25" customHeight="1" spans="1:11">
      <c r="A266" s="20"/>
      <c r="B266" s="114" t="s">
        <v>372</v>
      </c>
      <c r="C266" s="9">
        <v>0</v>
      </c>
      <c r="D266" s="9">
        <v>0</v>
      </c>
      <c r="E266" s="9">
        <v>0</v>
      </c>
      <c r="F266" s="9">
        <v>0</v>
      </c>
      <c r="G266" s="9">
        <v>0</v>
      </c>
      <c r="H266" s="100">
        <f t="shared" si="24"/>
        <v>0</v>
      </c>
      <c r="I266" s="91">
        <f t="shared" si="25"/>
        <v>0</v>
      </c>
      <c r="J266" s="91">
        <f t="shared" si="26"/>
        <v>0</v>
      </c>
      <c r="K266" s="91">
        <f t="shared" si="27"/>
        <v>0</v>
      </c>
    </row>
    <row r="267" ht="20.25" customHeight="1" spans="1:11">
      <c r="A267" s="20"/>
      <c r="B267" s="114" t="s">
        <v>373</v>
      </c>
      <c r="C267" s="9">
        <v>0</v>
      </c>
      <c r="D267" s="9">
        <v>0</v>
      </c>
      <c r="E267" s="9">
        <v>0</v>
      </c>
      <c r="F267" s="9">
        <v>0</v>
      </c>
      <c r="G267" s="9">
        <v>0</v>
      </c>
      <c r="H267" s="100">
        <f t="shared" si="24"/>
        <v>0</v>
      </c>
      <c r="I267" s="91">
        <f t="shared" si="25"/>
        <v>0</v>
      </c>
      <c r="J267" s="91">
        <f t="shared" si="26"/>
        <v>0</v>
      </c>
      <c r="K267" s="91">
        <f t="shared" si="27"/>
        <v>0</v>
      </c>
    </row>
    <row r="268" ht="20.25" customHeight="1" spans="1:11">
      <c r="A268" s="20"/>
      <c r="B268" s="114" t="s">
        <v>374</v>
      </c>
      <c r="C268" s="9">
        <v>0</v>
      </c>
      <c r="D268" s="9">
        <v>0</v>
      </c>
      <c r="E268" s="9">
        <v>0</v>
      </c>
      <c r="F268" s="9">
        <v>0</v>
      </c>
      <c r="G268" s="9">
        <v>0</v>
      </c>
      <c r="H268" s="100">
        <f t="shared" si="24"/>
        <v>0</v>
      </c>
      <c r="I268" s="91">
        <f t="shared" si="25"/>
        <v>0</v>
      </c>
      <c r="J268" s="91">
        <f t="shared" si="26"/>
        <v>0</v>
      </c>
      <c r="K268" s="91">
        <f t="shared" si="27"/>
        <v>0</v>
      </c>
    </row>
    <row r="269" ht="20.25" customHeight="1" spans="1:11">
      <c r="A269" s="20"/>
      <c r="B269" s="114" t="s">
        <v>375</v>
      </c>
      <c r="C269" s="9">
        <v>0</v>
      </c>
      <c r="D269" s="9">
        <v>2527</v>
      </c>
      <c r="E269" s="9">
        <v>3136</v>
      </c>
      <c r="F269" s="9">
        <v>1760</v>
      </c>
      <c r="G269" s="9">
        <v>3136</v>
      </c>
      <c r="H269" s="100">
        <f t="shared" si="24"/>
        <v>0</v>
      </c>
      <c r="I269" s="91">
        <f t="shared" si="25"/>
        <v>124.09972299169</v>
      </c>
      <c r="J269" s="91">
        <f t="shared" si="26"/>
        <v>100</v>
      </c>
      <c r="K269" s="91">
        <f t="shared" si="27"/>
        <v>178.181818181818</v>
      </c>
    </row>
    <row r="270" ht="20.25" customHeight="1" spans="1:11">
      <c r="A270" s="20"/>
      <c r="B270" s="114" t="s">
        <v>376</v>
      </c>
      <c r="C270" s="9">
        <v>0</v>
      </c>
      <c r="D270" s="9">
        <v>0</v>
      </c>
      <c r="E270" s="9">
        <v>0</v>
      </c>
      <c r="F270" s="9">
        <v>0</v>
      </c>
      <c r="G270" s="9">
        <v>0</v>
      </c>
      <c r="H270" s="100">
        <f t="shared" si="24"/>
        <v>0</v>
      </c>
      <c r="I270" s="91">
        <f t="shared" si="25"/>
        <v>0</v>
      </c>
      <c r="J270" s="91">
        <f t="shared" si="26"/>
        <v>0</v>
      </c>
      <c r="K270" s="91">
        <f t="shared" si="27"/>
        <v>0</v>
      </c>
    </row>
    <row r="271" ht="20.25" customHeight="1" spans="1:11">
      <c r="A271" s="20"/>
      <c r="B271" s="114" t="s">
        <v>377</v>
      </c>
      <c r="C271" s="9">
        <v>0</v>
      </c>
      <c r="D271" s="9">
        <v>0</v>
      </c>
      <c r="E271" s="9">
        <v>0</v>
      </c>
      <c r="F271" s="9">
        <v>0</v>
      </c>
      <c r="G271" s="9">
        <v>0</v>
      </c>
      <c r="H271" s="100">
        <f t="shared" si="24"/>
        <v>0</v>
      </c>
      <c r="I271" s="91">
        <f t="shared" si="25"/>
        <v>0</v>
      </c>
      <c r="J271" s="91">
        <f t="shared" si="26"/>
        <v>0</v>
      </c>
      <c r="K271" s="91">
        <f t="shared" si="27"/>
        <v>0</v>
      </c>
    </row>
    <row r="272" ht="20.25" customHeight="1" spans="1:11">
      <c r="A272" s="20"/>
      <c r="B272" s="114" t="s">
        <v>378</v>
      </c>
      <c r="C272" s="9">
        <v>0</v>
      </c>
      <c r="D272" s="9">
        <v>0</v>
      </c>
      <c r="E272" s="9">
        <v>0</v>
      </c>
      <c r="F272" s="9">
        <v>0</v>
      </c>
      <c r="G272" s="9">
        <v>0</v>
      </c>
      <c r="H272" s="100">
        <f t="shared" si="24"/>
        <v>0</v>
      </c>
      <c r="I272" s="91">
        <f t="shared" si="25"/>
        <v>0</v>
      </c>
      <c r="J272" s="91">
        <f t="shared" si="26"/>
        <v>0</v>
      </c>
      <c r="K272" s="91">
        <f t="shared" si="27"/>
        <v>0</v>
      </c>
    </row>
    <row r="273" ht="20.25" customHeight="1" spans="1:11">
      <c r="A273" s="20"/>
      <c r="B273" s="114" t="s">
        <v>379</v>
      </c>
      <c r="C273" s="9">
        <v>0</v>
      </c>
      <c r="D273" s="9">
        <v>0</v>
      </c>
      <c r="E273" s="9">
        <v>0</v>
      </c>
      <c r="F273" s="9">
        <v>0</v>
      </c>
      <c r="G273" s="9">
        <v>0</v>
      </c>
      <c r="H273" s="100">
        <f t="shared" si="24"/>
        <v>0</v>
      </c>
      <c r="I273" s="91">
        <f t="shared" si="25"/>
        <v>0</v>
      </c>
      <c r="J273" s="91">
        <f t="shared" si="26"/>
        <v>0</v>
      </c>
      <c r="K273" s="91">
        <f t="shared" si="27"/>
        <v>0</v>
      </c>
    </row>
    <row r="274" ht="20.25" customHeight="1" spans="1:11">
      <c r="A274" s="20"/>
      <c r="B274" s="114" t="s">
        <v>380</v>
      </c>
      <c r="C274" s="9">
        <v>0</v>
      </c>
      <c r="D274" s="9">
        <v>0</v>
      </c>
      <c r="E274" s="9">
        <v>0</v>
      </c>
      <c r="F274" s="9">
        <v>0</v>
      </c>
      <c r="G274" s="9">
        <v>0</v>
      </c>
      <c r="H274" s="100">
        <f t="shared" si="24"/>
        <v>0</v>
      </c>
      <c r="I274" s="91">
        <f t="shared" si="25"/>
        <v>0</v>
      </c>
      <c r="J274" s="91">
        <f t="shared" si="26"/>
        <v>0</v>
      </c>
      <c r="K274" s="91">
        <f t="shared" si="27"/>
        <v>0</v>
      </c>
    </row>
    <row r="275" ht="20.25" customHeight="1" spans="1:11">
      <c r="A275" s="20"/>
      <c r="B275" s="114" t="s">
        <v>381</v>
      </c>
      <c r="C275" s="9">
        <v>0</v>
      </c>
      <c r="D275" s="9">
        <v>0</v>
      </c>
      <c r="E275" s="9">
        <v>0</v>
      </c>
      <c r="F275" s="9">
        <v>1760</v>
      </c>
      <c r="G275" s="9">
        <v>3136</v>
      </c>
      <c r="H275" s="100">
        <f t="shared" si="24"/>
        <v>0</v>
      </c>
      <c r="I275" s="91">
        <f t="shared" si="25"/>
        <v>0</v>
      </c>
      <c r="J275" s="91">
        <f t="shared" si="26"/>
        <v>0</v>
      </c>
      <c r="K275" s="91">
        <f t="shared" si="27"/>
        <v>178.181818181818</v>
      </c>
    </row>
    <row r="276" ht="20.25" customHeight="1" spans="1:11">
      <c r="A276" s="20"/>
      <c r="B276" s="114" t="s">
        <v>382</v>
      </c>
      <c r="C276" s="9">
        <v>0</v>
      </c>
      <c r="D276" s="9">
        <v>33</v>
      </c>
      <c r="E276" s="9">
        <v>24</v>
      </c>
      <c r="F276" s="9">
        <v>127</v>
      </c>
      <c r="G276" s="9">
        <v>24</v>
      </c>
      <c r="H276" s="100">
        <f t="shared" si="24"/>
        <v>0</v>
      </c>
      <c r="I276" s="91">
        <f t="shared" si="25"/>
        <v>72.7272727272727</v>
      </c>
      <c r="J276" s="91">
        <f t="shared" si="26"/>
        <v>100</v>
      </c>
      <c r="K276" s="91">
        <f t="shared" si="27"/>
        <v>18.8976377952756</v>
      </c>
    </row>
    <row r="277" ht="20.25" customHeight="1" spans="1:11">
      <c r="A277" s="20"/>
      <c r="B277" s="114" t="s">
        <v>383</v>
      </c>
      <c r="C277" s="9">
        <v>0</v>
      </c>
      <c r="D277" s="9">
        <v>0</v>
      </c>
      <c r="E277" s="9">
        <v>0</v>
      </c>
      <c r="F277" s="9">
        <v>127</v>
      </c>
      <c r="G277" s="9">
        <v>24</v>
      </c>
      <c r="H277" s="100">
        <f t="shared" si="24"/>
        <v>0</v>
      </c>
      <c r="I277" s="91">
        <f t="shared" si="25"/>
        <v>0</v>
      </c>
      <c r="J277" s="91">
        <f t="shared" si="26"/>
        <v>0</v>
      </c>
      <c r="K277" s="91">
        <f t="shared" si="27"/>
        <v>18.8976377952756</v>
      </c>
    </row>
    <row r="278" ht="20.25" customHeight="1" spans="1:11">
      <c r="A278" s="20" t="s">
        <v>384</v>
      </c>
      <c r="B278" s="114" t="s">
        <v>65</v>
      </c>
      <c r="C278" s="9">
        <v>0</v>
      </c>
      <c r="D278" s="9">
        <v>1386</v>
      </c>
      <c r="E278" s="9">
        <v>1189</v>
      </c>
      <c r="F278" s="9">
        <v>1215</v>
      </c>
      <c r="G278" s="9">
        <v>1189</v>
      </c>
      <c r="H278" s="100">
        <f t="shared" si="24"/>
        <v>0</v>
      </c>
      <c r="I278" s="91">
        <f t="shared" si="25"/>
        <v>85.7864357864358</v>
      </c>
      <c r="J278" s="91">
        <f t="shared" si="26"/>
        <v>100</v>
      </c>
      <c r="K278" s="91">
        <f t="shared" si="27"/>
        <v>97.8600823045268</v>
      </c>
    </row>
    <row r="279" ht="20.25" customHeight="1" spans="1:11">
      <c r="A279" s="20"/>
      <c r="B279" s="114" t="s">
        <v>385</v>
      </c>
      <c r="C279" s="9">
        <v>0</v>
      </c>
      <c r="D279" s="9">
        <v>1153</v>
      </c>
      <c r="E279" s="9">
        <v>291</v>
      </c>
      <c r="F279" s="9">
        <v>379</v>
      </c>
      <c r="G279" s="9">
        <v>291</v>
      </c>
      <c r="H279" s="100">
        <f t="shared" si="24"/>
        <v>0</v>
      </c>
      <c r="I279" s="91">
        <f t="shared" si="25"/>
        <v>25.2385082393755</v>
      </c>
      <c r="J279" s="91">
        <f t="shared" si="26"/>
        <v>100</v>
      </c>
      <c r="K279" s="91">
        <f t="shared" si="27"/>
        <v>76.7810026385224</v>
      </c>
    </row>
    <row r="280" ht="20.25" customHeight="1" spans="1:11">
      <c r="A280" s="20"/>
      <c r="B280" s="114" t="s">
        <v>386</v>
      </c>
      <c r="C280" s="9">
        <v>0</v>
      </c>
      <c r="D280" s="9">
        <v>0</v>
      </c>
      <c r="E280" s="9">
        <v>0</v>
      </c>
      <c r="F280" s="9">
        <v>179</v>
      </c>
      <c r="G280" s="9">
        <v>191</v>
      </c>
      <c r="H280" s="100">
        <f t="shared" si="24"/>
        <v>0</v>
      </c>
      <c r="I280" s="91">
        <f t="shared" si="25"/>
        <v>0</v>
      </c>
      <c r="J280" s="91">
        <f t="shared" si="26"/>
        <v>0</v>
      </c>
      <c r="K280" s="91">
        <f t="shared" si="27"/>
        <v>106.703910614525</v>
      </c>
    </row>
    <row r="281" ht="20.25" customHeight="1" spans="1:11">
      <c r="A281" s="20"/>
      <c r="B281" s="114" t="s">
        <v>387</v>
      </c>
      <c r="C281" s="9">
        <v>0</v>
      </c>
      <c r="D281" s="9">
        <v>0</v>
      </c>
      <c r="E281" s="9">
        <v>0</v>
      </c>
      <c r="F281" s="9">
        <v>200</v>
      </c>
      <c r="G281" s="9">
        <v>100</v>
      </c>
      <c r="H281" s="100">
        <f t="shared" si="24"/>
        <v>0</v>
      </c>
      <c r="I281" s="91">
        <f t="shared" si="25"/>
        <v>0</v>
      </c>
      <c r="J281" s="91">
        <f t="shared" si="26"/>
        <v>0</v>
      </c>
      <c r="K281" s="91">
        <f t="shared" si="27"/>
        <v>50</v>
      </c>
    </row>
    <row r="282" ht="20.25" customHeight="1" spans="1:11">
      <c r="A282" s="20"/>
      <c r="B282" s="114" t="s">
        <v>388</v>
      </c>
      <c r="C282" s="9">
        <v>0</v>
      </c>
      <c r="D282" s="9">
        <v>0</v>
      </c>
      <c r="E282" s="9">
        <v>0</v>
      </c>
      <c r="F282" s="9">
        <v>0</v>
      </c>
      <c r="G282" s="9">
        <v>0</v>
      </c>
      <c r="H282" s="100">
        <f t="shared" si="24"/>
        <v>0</v>
      </c>
      <c r="I282" s="91">
        <f t="shared" si="25"/>
        <v>0</v>
      </c>
      <c r="J282" s="91">
        <f t="shared" si="26"/>
        <v>0</v>
      </c>
      <c r="K282" s="91">
        <f t="shared" si="27"/>
        <v>0</v>
      </c>
    </row>
    <row r="283" ht="20.25" customHeight="1" spans="1:11">
      <c r="A283" s="20"/>
      <c r="B283" s="114" t="s">
        <v>389</v>
      </c>
      <c r="C283" s="9">
        <v>0</v>
      </c>
      <c r="D283" s="9">
        <v>0</v>
      </c>
      <c r="E283" s="9">
        <v>0</v>
      </c>
      <c r="F283" s="9">
        <v>0</v>
      </c>
      <c r="G283" s="9">
        <v>0</v>
      </c>
      <c r="H283" s="100">
        <f t="shared" si="24"/>
        <v>0</v>
      </c>
      <c r="I283" s="91">
        <f t="shared" si="25"/>
        <v>0</v>
      </c>
      <c r="J283" s="91">
        <f t="shared" si="26"/>
        <v>0</v>
      </c>
      <c r="K283" s="91">
        <f t="shared" si="27"/>
        <v>0</v>
      </c>
    </row>
    <row r="284" ht="20.25" customHeight="1" spans="1:11">
      <c r="A284" s="20"/>
      <c r="B284" s="114" t="s">
        <v>390</v>
      </c>
      <c r="C284" s="9">
        <v>0</v>
      </c>
      <c r="D284" s="9">
        <v>0</v>
      </c>
      <c r="E284" s="9">
        <v>0</v>
      </c>
      <c r="F284" s="9">
        <v>0</v>
      </c>
      <c r="G284" s="9">
        <v>0</v>
      </c>
      <c r="H284" s="100">
        <f t="shared" si="24"/>
        <v>0</v>
      </c>
      <c r="I284" s="91">
        <f t="shared" si="25"/>
        <v>0</v>
      </c>
      <c r="J284" s="91">
        <f t="shared" si="26"/>
        <v>0</v>
      </c>
      <c r="K284" s="91">
        <f t="shared" si="27"/>
        <v>0</v>
      </c>
    </row>
    <row r="285" ht="20.25" customHeight="1" spans="1:11">
      <c r="A285" s="20"/>
      <c r="B285" s="114" t="s">
        <v>391</v>
      </c>
      <c r="C285" s="9">
        <v>0</v>
      </c>
      <c r="D285" s="9">
        <v>0</v>
      </c>
      <c r="E285" s="9">
        <v>0</v>
      </c>
      <c r="F285" s="9">
        <v>0</v>
      </c>
      <c r="G285" s="9">
        <v>0</v>
      </c>
      <c r="H285" s="100">
        <f t="shared" si="24"/>
        <v>0</v>
      </c>
      <c r="I285" s="91">
        <f t="shared" si="25"/>
        <v>0</v>
      </c>
      <c r="J285" s="91">
        <f t="shared" si="26"/>
        <v>0</v>
      </c>
      <c r="K285" s="91">
        <f t="shared" si="27"/>
        <v>0</v>
      </c>
    </row>
    <row r="286" ht="20.25" customHeight="1" spans="1:11">
      <c r="A286" s="20"/>
      <c r="B286" s="114" t="s">
        <v>392</v>
      </c>
      <c r="C286" s="9">
        <v>0</v>
      </c>
      <c r="D286" s="9">
        <v>0</v>
      </c>
      <c r="E286" s="9">
        <v>0</v>
      </c>
      <c r="F286" s="9">
        <v>0</v>
      </c>
      <c r="G286" s="9">
        <v>0</v>
      </c>
      <c r="H286" s="100">
        <f t="shared" si="24"/>
        <v>0</v>
      </c>
      <c r="I286" s="91">
        <f t="shared" si="25"/>
        <v>0</v>
      </c>
      <c r="J286" s="91">
        <f t="shared" si="26"/>
        <v>0</v>
      </c>
      <c r="K286" s="91">
        <f t="shared" si="27"/>
        <v>0</v>
      </c>
    </row>
    <row r="287" ht="20.25" customHeight="1" spans="1:11">
      <c r="A287" s="20"/>
      <c r="B287" s="114" t="s">
        <v>393</v>
      </c>
      <c r="C287" s="9">
        <v>0</v>
      </c>
      <c r="D287" s="9">
        <v>0</v>
      </c>
      <c r="E287" s="9">
        <v>0</v>
      </c>
      <c r="F287" s="9">
        <v>0</v>
      </c>
      <c r="G287" s="9">
        <v>0</v>
      </c>
      <c r="H287" s="100">
        <f t="shared" si="24"/>
        <v>0</v>
      </c>
      <c r="I287" s="91">
        <f t="shared" si="25"/>
        <v>0</v>
      </c>
      <c r="J287" s="91">
        <f t="shared" si="26"/>
        <v>0</v>
      </c>
      <c r="K287" s="91">
        <f t="shared" si="27"/>
        <v>0</v>
      </c>
    </row>
    <row r="288" ht="20.25" customHeight="1" spans="1:11">
      <c r="A288" s="20"/>
      <c r="B288" s="114" t="s">
        <v>394</v>
      </c>
      <c r="C288" s="9">
        <v>0</v>
      </c>
      <c r="D288" s="9">
        <v>0</v>
      </c>
      <c r="E288" s="9">
        <v>0</v>
      </c>
      <c r="F288" s="9">
        <v>0</v>
      </c>
      <c r="G288" s="9">
        <v>0</v>
      </c>
      <c r="H288" s="100">
        <f t="shared" si="24"/>
        <v>0</v>
      </c>
      <c r="I288" s="91">
        <f t="shared" si="25"/>
        <v>0</v>
      </c>
      <c r="J288" s="91">
        <f t="shared" si="26"/>
        <v>0</v>
      </c>
      <c r="K288" s="91">
        <f t="shared" si="27"/>
        <v>0</v>
      </c>
    </row>
    <row r="289" ht="20.25" customHeight="1" spans="1:11">
      <c r="A289" s="20"/>
      <c r="B289" s="114" t="s">
        <v>395</v>
      </c>
      <c r="C289" s="9">
        <v>0</v>
      </c>
      <c r="D289" s="9">
        <v>0</v>
      </c>
      <c r="E289" s="9">
        <v>0</v>
      </c>
      <c r="F289" s="9">
        <v>0</v>
      </c>
      <c r="G289" s="9">
        <v>0</v>
      </c>
      <c r="H289" s="100">
        <f t="shared" si="24"/>
        <v>0</v>
      </c>
      <c r="I289" s="91">
        <f t="shared" si="25"/>
        <v>0</v>
      </c>
      <c r="J289" s="91">
        <f t="shared" si="26"/>
        <v>0</v>
      </c>
      <c r="K289" s="91">
        <f t="shared" si="27"/>
        <v>0</v>
      </c>
    </row>
    <row r="290" ht="20.25" customHeight="1" spans="1:11">
      <c r="A290" s="20"/>
      <c r="B290" s="114" t="s">
        <v>396</v>
      </c>
      <c r="C290" s="9">
        <v>0</v>
      </c>
      <c r="D290" s="9">
        <v>0</v>
      </c>
      <c r="E290" s="9">
        <v>0</v>
      </c>
      <c r="F290" s="9">
        <v>0</v>
      </c>
      <c r="G290" s="9">
        <v>0</v>
      </c>
      <c r="H290" s="100">
        <f t="shared" si="24"/>
        <v>0</v>
      </c>
      <c r="I290" s="91">
        <f t="shared" si="25"/>
        <v>0</v>
      </c>
      <c r="J290" s="91">
        <f t="shared" si="26"/>
        <v>0</v>
      </c>
      <c r="K290" s="91">
        <f t="shared" si="27"/>
        <v>0</v>
      </c>
    </row>
    <row r="291" ht="20.25" customHeight="1" spans="1:11">
      <c r="A291" s="20"/>
      <c r="B291" s="114" t="s">
        <v>397</v>
      </c>
      <c r="C291" s="9">
        <v>0</v>
      </c>
      <c r="D291" s="9">
        <v>0</v>
      </c>
      <c r="E291" s="9">
        <v>0</v>
      </c>
      <c r="F291" s="9">
        <v>0</v>
      </c>
      <c r="G291" s="9">
        <v>0</v>
      </c>
      <c r="H291" s="100">
        <f t="shared" si="24"/>
        <v>0</v>
      </c>
      <c r="I291" s="91">
        <f t="shared" si="25"/>
        <v>0</v>
      </c>
      <c r="J291" s="91">
        <f t="shared" si="26"/>
        <v>0</v>
      </c>
      <c r="K291" s="91">
        <f t="shared" si="27"/>
        <v>0</v>
      </c>
    </row>
    <row r="292" ht="20.25" customHeight="1" spans="1:11">
      <c r="A292" s="20"/>
      <c r="B292" s="114" t="s">
        <v>398</v>
      </c>
      <c r="C292" s="9">
        <v>0</v>
      </c>
      <c r="D292" s="9">
        <v>0</v>
      </c>
      <c r="E292" s="9">
        <v>0</v>
      </c>
      <c r="F292" s="9">
        <v>0</v>
      </c>
      <c r="G292" s="9">
        <v>0</v>
      </c>
      <c r="H292" s="100">
        <f t="shared" si="24"/>
        <v>0</v>
      </c>
      <c r="I292" s="91">
        <f t="shared" si="25"/>
        <v>0</v>
      </c>
      <c r="J292" s="91">
        <f t="shared" si="26"/>
        <v>0</v>
      </c>
      <c r="K292" s="91">
        <f t="shared" si="27"/>
        <v>0</v>
      </c>
    </row>
    <row r="293" ht="20.25" customHeight="1" spans="1:11">
      <c r="A293" s="20"/>
      <c r="B293" s="114" t="s">
        <v>399</v>
      </c>
      <c r="C293" s="9">
        <v>0</v>
      </c>
      <c r="D293" s="9">
        <v>0</v>
      </c>
      <c r="E293" s="9">
        <v>0</v>
      </c>
      <c r="F293" s="9">
        <v>0</v>
      </c>
      <c r="G293" s="9">
        <v>0</v>
      </c>
      <c r="H293" s="100">
        <f t="shared" si="24"/>
        <v>0</v>
      </c>
      <c r="I293" s="91">
        <f t="shared" si="25"/>
        <v>0</v>
      </c>
      <c r="J293" s="91">
        <f t="shared" si="26"/>
        <v>0</v>
      </c>
      <c r="K293" s="91">
        <f t="shared" si="27"/>
        <v>0</v>
      </c>
    </row>
    <row r="294" ht="20.25" customHeight="1" spans="1:11">
      <c r="A294" s="20"/>
      <c r="B294" s="114" t="s">
        <v>400</v>
      </c>
      <c r="C294" s="9">
        <v>0</v>
      </c>
      <c r="D294" s="9">
        <v>0</v>
      </c>
      <c r="E294" s="9">
        <v>0</v>
      </c>
      <c r="F294" s="9">
        <v>0</v>
      </c>
      <c r="G294" s="9">
        <v>0</v>
      </c>
      <c r="H294" s="100">
        <f t="shared" si="24"/>
        <v>0</v>
      </c>
      <c r="I294" s="91">
        <f t="shared" si="25"/>
        <v>0</v>
      </c>
      <c r="J294" s="91">
        <f t="shared" si="26"/>
        <v>0</v>
      </c>
      <c r="K294" s="91">
        <f t="shared" si="27"/>
        <v>0</v>
      </c>
    </row>
    <row r="295" ht="20.25" customHeight="1" spans="1:11">
      <c r="A295" s="20"/>
      <c r="B295" s="114" t="s">
        <v>401</v>
      </c>
      <c r="C295" s="9">
        <v>0</v>
      </c>
      <c r="D295" s="9">
        <v>0</v>
      </c>
      <c r="E295" s="9">
        <v>0</v>
      </c>
      <c r="F295" s="9">
        <v>0</v>
      </c>
      <c r="G295" s="9">
        <v>0</v>
      </c>
      <c r="H295" s="100">
        <f t="shared" si="24"/>
        <v>0</v>
      </c>
      <c r="I295" s="91">
        <f t="shared" si="25"/>
        <v>0</v>
      </c>
      <c r="J295" s="91">
        <f t="shared" si="26"/>
        <v>0</v>
      </c>
      <c r="K295" s="91">
        <f t="shared" si="27"/>
        <v>0</v>
      </c>
    </row>
    <row r="296" ht="20.25" customHeight="1" spans="1:11">
      <c r="A296" s="20"/>
      <c r="B296" s="114" t="s">
        <v>402</v>
      </c>
      <c r="C296" s="9">
        <v>0</v>
      </c>
      <c r="D296" s="9">
        <v>0</v>
      </c>
      <c r="E296" s="9">
        <v>0</v>
      </c>
      <c r="F296" s="9">
        <v>0</v>
      </c>
      <c r="G296" s="9">
        <v>0</v>
      </c>
      <c r="H296" s="100">
        <f t="shared" ref="H296:H359" si="28">IF(C296&lt;&gt;0,(G296/C296)*100,0)</f>
        <v>0</v>
      </c>
      <c r="I296" s="91">
        <f t="shared" ref="I296:I359" si="29">IF(D296&lt;&gt;0,(G296/D296)*100,0)</f>
        <v>0</v>
      </c>
      <c r="J296" s="91">
        <f t="shared" ref="J296:J359" si="30">IF(E296&lt;&gt;0,(G296/E296)*100,0)</f>
        <v>0</v>
      </c>
      <c r="K296" s="91">
        <f t="shared" ref="K296:K359" si="31">IF(F296&lt;&gt;0,(G296/F296)*100,0)</f>
        <v>0</v>
      </c>
    </row>
    <row r="297" ht="20.25" customHeight="1" spans="1:11">
      <c r="A297" s="20"/>
      <c r="B297" s="114" t="s">
        <v>403</v>
      </c>
      <c r="C297" s="9">
        <v>0</v>
      </c>
      <c r="D297" s="9">
        <v>0</v>
      </c>
      <c r="E297" s="9">
        <v>0</v>
      </c>
      <c r="F297" s="9">
        <v>0</v>
      </c>
      <c r="G297" s="9">
        <v>0</v>
      </c>
      <c r="H297" s="100">
        <f t="shared" si="28"/>
        <v>0</v>
      </c>
      <c r="I297" s="91">
        <f t="shared" si="29"/>
        <v>0</v>
      </c>
      <c r="J297" s="91">
        <f t="shared" si="30"/>
        <v>0</v>
      </c>
      <c r="K297" s="91">
        <f t="shared" si="31"/>
        <v>0</v>
      </c>
    </row>
    <row r="298" ht="20.25" customHeight="1" spans="1:11">
      <c r="A298" s="20"/>
      <c r="B298" s="114" t="s">
        <v>404</v>
      </c>
      <c r="C298" s="9">
        <v>0</v>
      </c>
      <c r="D298" s="9">
        <v>0</v>
      </c>
      <c r="E298" s="9">
        <v>0</v>
      </c>
      <c r="F298" s="9">
        <v>0</v>
      </c>
      <c r="G298" s="9">
        <v>0</v>
      </c>
      <c r="H298" s="100">
        <f t="shared" si="28"/>
        <v>0</v>
      </c>
      <c r="I298" s="91">
        <f t="shared" si="29"/>
        <v>0</v>
      </c>
      <c r="J298" s="91">
        <f t="shared" si="30"/>
        <v>0</v>
      </c>
      <c r="K298" s="91">
        <f t="shared" si="31"/>
        <v>0</v>
      </c>
    </row>
    <row r="299" ht="20.25" customHeight="1" spans="1:11">
      <c r="A299" s="20"/>
      <c r="B299" s="114" t="s">
        <v>405</v>
      </c>
      <c r="C299" s="9">
        <v>0</v>
      </c>
      <c r="D299" s="9">
        <v>0</v>
      </c>
      <c r="E299" s="9">
        <v>431</v>
      </c>
      <c r="F299" s="9">
        <v>141</v>
      </c>
      <c r="G299" s="9">
        <v>431</v>
      </c>
      <c r="H299" s="100">
        <f t="shared" si="28"/>
        <v>0</v>
      </c>
      <c r="I299" s="91">
        <f t="shared" si="29"/>
        <v>0</v>
      </c>
      <c r="J299" s="91">
        <f t="shared" si="30"/>
        <v>100</v>
      </c>
      <c r="K299" s="91">
        <f t="shared" si="31"/>
        <v>305.673758865248</v>
      </c>
    </row>
    <row r="300" ht="20.25" customHeight="1" spans="1:11">
      <c r="A300" s="20"/>
      <c r="B300" s="114" t="s">
        <v>406</v>
      </c>
      <c r="C300" s="9">
        <v>0</v>
      </c>
      <c r="D300" s="9">
        <v>0</v>
      </c>
      <c r="E300" s="9">
        <v>0</v>
      </c>
      <c r="F300" s="9">
        <v>0</v>
      </c>
      <c r="G300" s="9">
        <v>0</v>
      </c>
      <c r="H300" s="100">
        <f t="shared" si="28"/>
        <v>0</v>
      </c>
      <c r="I300" s="91">
        <f t="shared" si="29"/>
        <v>0</v>
      </c>
      <c r="J300" s="91">
        <f t="shared" si="30"/>
        <v>0</v>
      </c>
      <c r="K300" s="91">
        <f t="shared" si="31"/>
        <v>0</v>
      </c>
    </row>
    <row r="301" ht="20.25" customHeight="1" spans="1:11">
      <c r="A301" s="20"/>
      <c r="B301" s="114" t="s">
        <v>407</v>
      </c>
      <c r="C301" s="9">
        <v>0</v>
      </c>
      <c r="D301" s="9">
        <v>0</v>
      </c>
      <c r="E301" s="9">
        <v>0</v>
      </c>
      <c r="F301" s="9">
        <v>0</v>
      </c>
      <c r="G301" s="9">
        <v>0</v>
      </c>
      <c r="H301" s="100">
        <f t="shared" si="28"/>
        <v>0</v>
      </c>
      <c r="I301" s="91">
        <f t="shared" si="29"/>
        <v>0</v>
      </c>
      <c r="J301" s="91">
        <f t="shared" si="30"/>
        <v>0</v>
      </c>
      <c r="K301" s="91">
        <f t="shared" si="31"/>
        <v>0</v>
      </c>
    </row>
    <row r="302" ht="20.25" customHeight="1" spans="1:11">
      <c r="A302" s="20"/>
      <c r="B302" s="114" t="s">
        <v>408</v>
      </c>
      <c r="C302" s="9">
        <v>0</v>
      </c>
      <c r="D302" s="9">
        <v>0</v>
      </c>
      <c r="E302" s="9">
        <v>0</v>
      </c>
      <c r="F302" s="9">
        <v>0</v>
      </c>
      <c r="G302" s="9">
        <v>0</v>
      </c>
      <c r="H302" s="100">
        <f t="shared" si="28"/>
        <v>0</v>
      </c>
      <c r="I302" s="91">
        <f t="shared" si="29"/>
        <v>0</v>
      </c>
      <c r="J302" s="91">
        <f t="shared" si="30"/>
        <v>0</v>
      </c>
      <c r="K302" s="91">
        <f t="shared" si="31"/>
        <v>0</v>
      </c>
    </row>
    <row r="303" ht="20.25" customHeight="1" spans="1:11">
      <c r="A303" s="20"/>
      <c r="B303" s="114" t="s">
        <v>409</v>
      </c>
      <c r="C303" s="9">
        <v>0</v>
      </c>
      <c r="D303" s="9">
        <v>0</v>
      </c>
      <c r="E303" s="9">
        <v>0</v>
      </c>
      <c r="F303" s="9">
        <v>141</v>
      </c>
      <c r="G303" s="9">
        <v>431</v>
      </c>
      <c r="H303" s="100">
        <f t="shared" si="28"/>
        <v>0</v>
      </c>
      <c r="I303" s="91">
        <f t="shared" si="29"/>
        <v>0</v>
      </c>
      <c r="J303" s="91">
        <f t="shared" si="30"/>
        <v>0</v>
      </c>
      <c r="K303" s="91">
        <f t="shared" si="31"/>
        <v>305.673758865248</v>
      </c>
    </row>
    <row r="304" ht="20.25" customHeight="1" spans="1:11">
      <c r="A304" s="20"/>
      <c r="B304" s="114" t="s">
        <v>410</v>
      </c>
      <c r="C304" s="9">
        <v>0</v>
      </c>
      <c r="D304" s="9">
        <v>0</v>
      </c>
      <c r="E304" s="9">
        <v>0</v>
      </c>
      <c r="F304" s="9">
        <v>60</v>
      </c>
      <c r="G304" s="9">
        <v>0</v>
      </c>
      <c r="H304" s="100">
        <f t="shared" si="28"/>
        <v>0</v>
      </c>
      <c r="I304" s="91">
        <f t="shared" si="29"/>
        <v>0</v>
      </c>
      <c r="J304" s="91">
        <f t="shared" si="30"/>
        <v>0</v>
      </c>
      <c r="K304" s="91">
        <f t="shared" si="31"/>
        <v>0</v>
      </c>
    </row>
    <row r="305" ht="20.25" customHeight="1" spans="1:11">
      <c r="A305" s="20"/>
      <c r="B305" s="114" t="s">
        <v>411</v>
      </c>
      <c r="C305" s="9">
        <v>0</v>
      </c>
      <c r="D305" s="9">
        <v>0</v>
      </c>
      <c r="E305" s="9">
        <v>0</v>
      </c>
      <c r="F305" s="9">
        <v>0</v>
      </c>
      <c r="G305" s="9">
        <v>0</v>
      </c>
      <c r="H305" s="100">
        <f t="shared" si="28"/>
        <v>0</v>
      </c>
      <c r="I305" s="91">
        <f t="shared" si="29"/>
        <v>0</v>
      </c>
      <c r="J305" s="91">
        <f t="shared" si="30"/>
        <v>0</v>
      </c>
      <c r="K305" s="91">
        <f t="shared" si="31"/>
        <v>0</v>
      </c>
    </row>
    <row r="306" ht="20.25" customHeight="1" spans="1:11">
      <c r="A306" s="20"/>
      <c r="B306" s="114" t="s">
        <v>412</v>
      </c>
      <c r="C306" s="9">
        <v>0</v>
      </c>
      <c r="D306" s="9">
        <v>0</v>
      </c>
      <c r="E306" s="9">
        <v>0</v>
      </c>
      <c r="F306" s="9">
        <v>0</v>
      </c>
      <c r="G306" s="9">
        <v>0</v>
      </c>
      <c r="H306" s="100">
        <f t="shared" si="28"/>
        <v>0</v>
      </c>
      <c r="I306" s="91">
        <f t="shared" si="29"/>
        <v>0</v>
      </c>
      <c r="J306" s="91">
        <f t="shared" si="30"/>
        <v>0</v>
      </c>
      <c r="K306" s="91">
        <f t="shared" si="31"/>
        <v>0</v>
      </c>
    </row>
    <row r="307" ht="20.25" customHeight="1" spans="1:11">
      <c r="A307" s="20"/>
      <c r="B307" s="114" t="s">
        <v>413</v>
      </c>
      <c r="C307" s="9">
        <v>0</v>
      </c>
      <c r="D307" s="9">
        <v>0</v>
      </c>
      <c r="E307" s="9">
        <v>0</v>
      </c>
      <c r="F307" s="9">
        <v>60</v>
      </c>
      <c r="G307" s="9">
        <v>0</v>
      </c>
      <c r="H307" s="100">
        <f t="shared" si="28"/>
        <v>0</v>
      </c>
      <c r="I307" s="91">
        <f t="shared" si="29"/>
        <v>0</v>
      </c>
      <c r="J307" s="91">
        <f t="shared" si="30"/>
        <v>0</v>
      </c>
      <c r="K307" s="91">
        <f t="shared" si="31"/>
        <v>0</v>
      </c>
    </row>
    <row r="308" ht="20.25" customHeight="1" spans="1:11">
      <c r="A308" s="20"/>
      <c r="B308" s="114" t="s">
        <v>414</v>
      </c>
      <c r="C308" s="9">
        <v>0</v>
      </c>
      <c r="D308" s="9">
        <v>0</v>
      </c>
      <c r="E308" s="9">
        <v>0</v>
      </c>
      <c r="F308" s="9">
        <v>0</v>
      </c>
      <c r="G308" s="9">
        <v>0</v>
      </c>
      <c r="H308" s="100">
        <f t="shared" si="28"/>
        <v>0</v>
      </c>
      <c r="I308" s="91">
        <f t="shared" si="29"/>
        <v>0</v>
      </c>
      <c r="J308" s="91">
        <f t="shared" si="30"/>
        <v>0</v>
      </c>
      <c r="K308" s="91">
        <f t="shared" si="31"/>
        <v>0</v>
      </c>
    </row>
    <row r="309" ht="20.25" customHeight="1" spans="1:11">
      <c r="A309" s="20"/>
      <c r="B309" s="114" t="s">
        <v>415</v>
      </c>
      <c r="C309" s="9">
        <v>0</v>
      </c>
      <c r="D309" s="9">
        <v>0</v>
      </c>
      <c r="E309" s="9">
        <v>0</v>
      </c>
      <c r="F309" s="9">
        <v>0</v>
      </c>
      <c r="G309" s="9">
        <v>0</v>
      </c>
      <c r="H309" s="100">
        <f t="shared" si="28"/>
        <v>0</v>
      </c>
      <c r="I309" s="91">
        <f t="shared" si="29"/>
        <v>0</v>
      </c>
      <c r="J309" s="91">
        <f t="shared" si="30"/>
        <v>0</v>
      </c>
      <c r="K309" s="91">
        <f t="shared" si="31"/>
        <v>0</v>
      </c>
    </row>
    <row r="310" ht="20.25" customHeight="1" spans="1:11">
      <c r="A310" s="20"/>
      <c r="B310" s="114" t="s">
        <v>416</v>
      </c>
      <c r="C310" s="9">
        <v>0</v>
      </c>
      <c r="D310" s="9">
        <v>0</v>
      </c>
      <c r="E310" s="9">
        <v>0</v>
      </c>
      <c r="F310" s="9">
        <v>0</v>
      </c>
      <c r="G310" s="9">
        <v>0</v>
      </c>
      <c r="H310" s="100">
        <f t="shared" si="28"/>
        <v>0</v>
      </c>
      <c r="I310" s="91">
        <f t="shared" si="29"/>
        <v>0</v>
      </c>
      <c r="J310" s="91">
        <f t="shared" si="30"/>
        <v>0</v>
      </c>
      <c r="K310" s="91">
        <f t="shared" si="31"/>
        <v>0</v>
      </c>
    </row>
    <row r="311" ht="20.25" customHeight="1" spans="1:11">
      <c r="A311" s="20"/>
      <c r="B311" s="114" t="s">
        <v>417</v>
      </c>
      <c r="C311" s="9">
        <v>0</v>
      </c>
      <c r="D311" s="9">
        <v>0</v>
      </c>
      <c r="E311" s="9">
        <v>0</v>
      </c>
      <c r="F311" s="9">
        <v>0</v>
      </c>
      <c r="G311" s="9">
        <v>0</v>
      </c>
      <c r="H311" s="100">
        <f t="shared" si="28"/>
        <v>0</v>
      </c>
      <c r="I311" s="91">
        <f t="shared" si="29"/>
        <v>0</v>
      </c>
      <c r="J311" s="91">
        <f t="shared" si="30"/>
        <v>0</v>
      </c>
      <c r="K311" s="91">
        <f t="shared" si="31"/>
        <v>0</v>
      </c>
    </row>
    <row r="312" ht="20.25" customHeight="1" spans="1:11">
      <c r="A312" s="20"/>
      <c r="B312" s="114" t="s">
        <v>418</v>
      </c>
      <c r="C312" s="9">
        <v>0</v>
      </c>
      <c r="D312" s="9">
        <v>0</v>
      </c>
      <c r="E312" s="9">
        <v>0</v>
      </c>
      <c r="F312" s="9">
        <v>0</v>
      </c>
      <c r="G312" s="9">
        <v>0</v>
      </c>
      <c r="H312" s="100">
        <f t="shared" si="28"/>
        <v>0</v>
      </c>
      <c r="I312" s="91">
        <f t="shared" si="29"/>
        <v>0</v>
      </c>
      <c r="J312" s="91">
        <f t="shared" si="30"/>
        <v>0</v>
      </c>
      <c r="K312" s="91">
        <f t="shared" si="31"/>
        <v>0</v>
      </c>
    </row>
    <row r="313" ht="20.25" customHeight="1" spans="1:11">
      <c r="A313" s="20"/>
      <c r="B313" s="114" t="s">
        <v>419</v>
      </c>
      <c r="C313" s="9">
        <v>0</v>
      </c>
      <c r="D313" s="9">
        <v>0</v>
      </c>
      <c r="E313" s="9">
        <v>0</v>
      </c>
      <c r="F313" s="9">
        <v>0</v>
      </c>
      <c r="G313" s="9">
        <v>0</v>
      </c>
      <c r="H313" s="100">
        <f t="shared" si="28"/>
        <v>0</v>
      </c>
      <c r="I313" s="91">
        <f t="shared" si="29"/>
        <v>0</v>
      </c>
      <c r="J313" s="91">
        <f t="shared" si="30"/>
        <v>0</v>
      </c>
      <c r="K313" s="91">
        <f t="shared" si="31"/>
        <v>0</v>
      </c>
    </row>
    <row r="314" ht="20.25" customHeight="1" spans="1:11">
      <c r="A314" s="20"/>
      <c r="B314" s="114" t="s">
        <v>420</v>
      </c>
      <c r="C314" s="9">
        <v>0</v>
      </c>
      <c r="D314" s="9">
        <v>233</v>
      </c>
      <c r="E314" s="9">
        <v>275</v>
      </c>
      <c r="F314" s="9">
        <v>294</v>
      </c>
      <c r="G314" s="9">
        <v>275</v>
      </c>
      <c r="H314" s="100">
        <f t="shared" si="28"/>
        <v>0</v>
      </c>
      <c r="I314" s="91">
        <f t="shared" si="29"/>
        <v>118.025751072961</v>
      </c>
      <c r="J314" s="91">
        <f t="shared" si="30"/>
        <v>100</v>
      </c>
      <c r="K314" s="91">
        <f t="shared" si="31"/>
        <v>93.5374149659864</v>
      </c>
    </row>
    <row r="315" ht="20.25" customHeight="1" spans="1:11">
      <c r="A315" s="20"/>
      <c r="B315" s="114" t="s">
        <v>421</v>
      </c>
      <c r="C315" s="9">
        <v>0</v>
      </c>
      <c r="D315" s="9">
        <v>0</v>
      </c>
      <c r="E315" s="9">
        <v>0</v>
      </c>
      <c r="F315" s="9">
        <v>229</v>
      </c>
      <c r="G315" s="9">
        <v>230</v>
      </c>
      <c r="H315" s="100">
        <f t="shared" si="28"/>
        <v>0</v>
      </c>
      <c r="I315" s="91">
        <f t="shared" si="29"/>
        <v>0</v>
      </c>
      <c r="J315" s="91">
        <f t="shared" si="30"/>
        <v>0</v>
      </c>
      <c r="K315" s="91">
        <f t="shared" si="31"/>
        <v>100.436681222707</v>
      </c>
    </row>
    <row r="316" ht="20.25" customHeight="1" spans="1:11">
      <c r="A316" s="20"/>
      <c r="B316" s="114" t="s">
        <v>422</v>
      </c>
      <c r="C316" s="9">
        <v>0</v>
      </c>
      <c r="D316" s="9">
        <v>0</v>
      </c>
      <c r="E316" s="9">
        <v>0</v>
      </c>
      <c r="F316" s="9">
        <v>54</v>
      </c>
      <c r="G316" s="9">
        <v>40</v>
      </c>
      <c r="H316" s="100">
        <f t="shared" si="28"/>
        <v>0</v>
      </c>
      <c r="I316" s="91">
        <f t="shared" si="29"/>
        <v>0</v>
      </c>
      <c r="J316" s="91">
        <f t="shared" si="30"/>
        <v>0</v>
      </c>
      <c r="K316" s="91">
        <f t="shared" si="31"/>
        <v>74.0740740740741</v>
      </c>
    </row>
    <row r="317" ht="20.25" customHeight="1" spans="1:11">
      <c r="A317" s="20"/>
      <c r="B317" s="114" t="s">
        <v>423</v>
      </c>
      <c r="C317" s="9">
        <v>0</v>
      </c>
      <c r="D317" s="9">
        <v>0</v>
      </c>
      <c r="E317" s="9">
        <v>0</v>
      </c>
      <c r="F317" s="9">
        <v>0</v>
      </c>
      <c r="G317" s="9">
        <v>0</v>
      </c>
      <c r="H317" s="100">
        <f t="shared" si="28"/>
        <v>0</v>
      </c>
      <c r="I317" s="91">
        <f t="shared" si="29"/>
        <v>0</v>
      </c>
      <c r="J317" s="91">
        <f t="shared" si="30"/>
        <v>0</v>
      </c>
      <c r="K317" s="91">
        <f t="shared" si="31"/>
        <v>0</v>
      </c>
    </row>
    <row r="318" ht="20.25" customHeight="1" spans="1:11">
      <c r="A318" s="20"/>
      <c r="B318" s="114" t="s">
        <v>424</v>
      </c>
      <c r="C318" s="9">
        <v>0</v>
      </c>
      <c r="D318" s="9">
        <v>0</v>
      </c>
      <c r="E318" s="9">
        <v>0</v>
      </c>
      <c r="F318" s="9">
        <v>0</v>
      </c>
      <c r="G318" s="9">
        <v>0</v>
      </c>
      <c r="H318" s="100">
        <f t="shared" si="28"/>
        <v>0</v>
      </c>
      <c r="I318" s="91">
        <f t="shared" si="29"/>
        <v>0</v>
      </c>
      <c r="J318" s="91">
        <f t="shared" si="30"/>
        <v>0</v>
      </c>
      <c r="K318" s="91">
        <f t="shared" si="31"/>
        <v>0</v>
      </c>
    </row>
    <row r="319" ht="20.25" customHeight="1" spans="1:11">
      <c r="A319" s="20"/>
      <c r="B319" s="114" t="s">
        <v>425</v>
      </c>
      <c r="C319" s="9">
        <v>0</v>
      </c>
      <c r="D319" s="9">
        <v>0</v>
      </c>
      <c r="E319" s="9">
        <v>0</v>
      </c>
      <c r="F319" s="9">
        <v>0</v>
      </c>
      <c r="G319" s="9">
        <v>0</v>
      </c>
      <c r="H319" s="100">
        <f t="shared" si="28"/>
        <v>0</v>
      </c>
      <c r="I319" s="91">
        <f t="shared" si="29"/>
        <v>0</v>
      </c>
      <c r="J319" s="91">
        <f t="shared" si="30"/>
        <v>0</v>
      </c>
      <c r="K319" s="91">
        <f t="shared" si="31"/>
        <v>0</v>
      </c>
    </row>
    <row r="320" ht="20.25" customHeight="1" spans="1:11">
      <c r="A320" s="20"/>
      <c r="B320" s="114" t="s">
        <v>426</v>
      </c>
      <c r="C320" s="9">
        <v>0</v>
      </c>
      <c r="D320" s="9">
        <v>0</v>
      </c>
      <c r="E320" s="9">
        <v>0</v>
      </c>
      <c r="F320" s="9">
        <v>11</v>
      </c>
      <c r="G320" s="9">
        <v>5</v>
      </c>
      <c r="H320" s="100">
        <f t="shared" si="28"/>
        <v>0</v>
      </c>
      <c r="I320" s="91">
        <f t="shared" si="29"/>
        <v>0</v>
      </c>
      <c r="J320" s="91">
        <f t="shared" si="30"/>
        <v>0</v>
      </c>
      <c r="K320" s="91">
        <f t="shared" si="31"/>
        <v>45.4545454545455</v>
      </c>
    </row>
    <row r="321" ht="20.25" customHeight="1" spans="1:11">
      <c r="A321" s="20"/>
      <c r="B321" s="114" t="s">
        <v>427</v>
      </c>
      <c r="C321" s="9">
        <v>0</v>
      </c>
      <c r="D321" s="9">
        <v>0</v>
      </c>
      <c r="E321" s="9">
        <v>0</v>
      </c>
      <c r="F321" s="9">
        <v>0</v>
      </c>
      <c r="G321" s="9">
        <v>0</v>
      </c>
      <c r="H321" s="100">
        <f t="shared" si="28"/>
        <v>0</v>
      </c>
      <c r="I321" s="91">
        <f t="shared" si="29"/>
        <v>0</v>
      </c>
      <c r="J321" s="91">
        <f t="shared" si="30"/>
        <v>0</v>
      </c>
      <c r="K321" s="91">
        <f t="shared" si="31"/>
        <v>0</v>
      </c>
    </row>
    <row r="322" ht="20.25" customHeight="1" spans="1:11">
      <c r="A322" s="20"/>
      <c r="B322" s="114" t="s">
        <v>428</v>
      </c>
      <c r="C322" s="9">
        <v>0</v>
      </c>
      <c r="D322" s="9">
        <v>0</v>
      </c>
      <c r="E322" s="9">
        <v>0</v>
      </c>
      <c r="F322" s="9">
        <v>0</v>
      </c>
      <c r="G322" s="9">
        <v>0</v>
      </c>
      <c r="H322" s="100">
        <f t="shared" si="28"/>
        <v>0</v>
      </c>
      <c r="I322" s="91">
        <f t="shared" si="29"/>
        <v>0</v>
      </c>
      <c r="J322" s="91">
        <f t="shared" si="30"/>
        <v>0</v>
      </c>
      <c r="K322" s="91">
        <f t="shared" si="31"/>
        <v>0</v>
      </c>
    </row>
    <row r="323" ht="20.25" customHeight="1" spans="1:11">
      <c r="A323" s="20"/>
      <c r="B323" s="114" t="s">
        <v>429</v>
      </c>
      <c r="C323" s="9">
        <v>0</v>
      </c>
      <c r="D323" s="9">
        <v>0</v>
      </c>
      <c r="E323" s="9">
        <v>0</v>
      </c>
      <c r="F323" s="9">
        <v>0</v>
      </c>
      <c r="G323" s="9">
        <v>0</v>
      </c>
      <c r="H323" s="100">
        <f t="shared" si="28"/>
        <v>0</v>
      </c>
      <c r="I323" s="91">
        <f t="shared" si="29"/>
        <v>0</v>
      </c>
      <c r="J323" s="91">
        <f t="shared" si="30"/>
        <v>0</v>
      </c>
      <c r="K323" s="91">
        <f t="shared" si="31"/>
        <v>0</v>
      </c>
    </row>
    <row r="324" ht="20.25" customHeight="1" spans="1:11">
      <c r="A324" s="20"/>
      <c r="B324" s="114" t="s">
        <v>430</v>
      </c>
      <c r="C324" s="9">
        <v>0</v>
      </c>
      <c r="D324" s="9">
        <v>0</v>
      </c>
      <c r="E324" s="9">
        <v>0</v>
      </c>
      <c r="F324" s="9">
        <v>0</v>
      </c>
      <c r="G324" s="9">
        <v>0</v>
      </c>
      <c r="H324" s="100">
        <f t="shared" si="28"/>
        <v>0</v>
      </c>
      <c r="I324" s="91">
        <f t="shared" si="29"/>
        <v>0</v>
      </c>
      <c r="J324" s="91">
        <f t="shared" si="30"/>
        <v>0</v>
      </c>
      <c r="K324" s="91">
        <f t="shared" si="31"/>
        <v>0</v>
      </c>
    </row>
    <row r="325" ht="20.25" customHeight="1" spans="1:11">
      <c r="A325" s="20"/>
      <c r="B325" s="114" t="s">
        <v>431</v>
      </c>
      <c r="C325" s="9">
        <v>0</v>
      </c>
      <c r="D325" s="9">
        <v>0</v>
      </c>
      <c r="E325" s="9">
        <v>0</v>
      </c>
      <c r="F325" s="9">
        <v>0</v>
      </c>
      <c r="G325" s="9">
        <v>0</v>
      </c>
      <c r="H325" s="100">
        <f t="shared" si="28"/>
        <v>0</v>
      </c>
      <c r="I325" s="91">
        <f t="shared" si="29"/>
        <v>0</v>
      </c>
      <c r="J325" s="91">
        <f t="shared" si="30"/>
        <v>0</v>
      </c>
      <c r="K325" s="91">
        <f t="shared" si="31"/>
        <v>0</v>
      </c>
    </row>
    <row r="326" ht="20.25" customHeight="1" spans="1:11">
      <c r="A326" s="20"/>
      <c r="B326" s="114" t="s">
        <v>432</v>
      </c>
      <c r="C326" s="9">
        <v>0</v>
      </c>
      <c r="D326" s="9">
        <v>0</v>
      </c>
      <c r="E326" s="9">
        <v>0</v>
      </c>
      <c r="F326" s="9">
        <v>0</v>
      </c>
      <c r="G326" s="9">
        <v>0</v>
      </c>
      <c r="H326" s="100">
        <f t="shared" si="28"/>
        <v>0</v>
      </c>
      <c r="I326" s="91">
        <f t="shared" si="29"/>
        <v>0</v>
      </c>
      <c r="J326" s="91">
        <f t="shared" si="30"/>
        <v>0</v>
      </c>
      <c r="K326" s="91">
        <f t="shared" si="31"/>
        <v>0</v>
      </c>
    </row>
    <row r="327" ht="20.25" customHeight="1" spans="1:11">
      <c r="A327" s="20"/>
      <c r="B327" s="114" t="s">
        <v>433</v>
      </c>
      <c r="C327" s="9">
        <v>0</v>
      </c>
      <c r="D327" s="9">
        <v>0</v>
      </c>
      <c r="E327" s="9">
        <v>0</v>
      </c>
      <c r="F327" s="9">
        <v>0</v>
      </c>
      <c r="G327" s="9">
        <v>0</v>
      </c>
      <c r="H327" s="100">
        <f t="shared" si="28"/>
        <v>0</v>
      </c>
      <c r="I327" s="91">
        <f t="shared" si="29"/>
        <v>0</v>
      </c>
      <c r="J327" s="91">
        <f t="shared" si="30"/>
        <v>0</v>
      </c>
      <c r="K327" s="91">
        <f t="shared" si="31"/>
        <v>0</v>
      </c>
    </row>
    <row r="328" ht="20.25" customHeight="1" spans="1:11">
      <c r="A328" s="20"/>
      <c r="B328" s="114" t="s">
        <v>434</v>
      </c>
      <c r="C328" s="9">
        <v>0</v>
      </c>
      <c r="D328" s="9">
        <v>0</v>
      </c>
      <c r="E328" s="9">
        <v>0</v>
      </c>
      <c r="F328" s="9">
        <v>0</v>
      </c>
      <c r="G328" s="9">
        <v>0</v>
      </c>
      <c r="H328" s="100">
        <f t="shared" si="28"/>
        <v>0</v>
      </c>
      <c r="I328" s="91">
        <f t="shared" si="29"/>
        <v>0</v>
      </c>
      <c r="J328" s="91">
        <f t="shared" si="30"/>
        <v>0</v>
      </c>
      <c r="K328" s="91">
        <f t="shared" si="31"/>
        <v>0</v>
      </c>
    </row>
    <row r="329" ht="20.25" customHeight="1" spans="1:11">
      <c r="A329" s="20"/>
      <c r="B329" s="114" t="s">
        <v>435</v>
      </c>
      <c r="C329" s="9">
        <v>0</v>
      </c>
      <c r="D329" s="9">
        <v>0</v>
      </c>
      <c r="E329" s="9">
        <v>192</v>
      </c>
      <c r="F329" s="9">
        <v>341</v>
      </c>
      <c r="G329" s="9">
        <v>192</v>
      </c>
      <c r="H329" s="100">
        <f t="shared" si="28"/>
        <v>0</v>
      </c>
      <c r="I329" s="91">
        <f t="shared" si="29"/>
        <v>0</v>
      </c>
      <c r="J329" s="91">
        <f t="shared" si="30"/>
        <v>100</v>
      </c>
      <c r="K329" s="91">
        <f t="shared" si="31"/>
        <v>56.3049853372434</v>
      </c>
    </row>
    <row r="330" ht="20.25" customHeight="1" spans="1:11">
      <c r="A330" s="20"/>
      <c r="B330" s="114" t="s">
        <v>436</v>
      </c>
      <c r="C330" s="9">
        <v>0</v>
      </c>
      <c r="D330" s="9">
        <v>0</v>
      </c>
      <c r="E330" s="9">
        <v>0</v>
      </c>
      <c r="F330" s="9">
        <v>20</v>
      </c>
      <c r="G330" s="9">
        <v>0</v>
      </c>
      <c r="H330" s="100">
        <f t="shared" si="28"/>
        <v>0</v>
      </c>
      <c r="I330" s="91">
        <f t="shared" si="29"/>
        <v>0</v>
      </c>
      <c r="J330" s="91">
        <f t="shared" si="30"/>
        <v>0</v>
      </c>
      <c r="K330" s="91">
        <f t="shared" si="31"/>
        <v>0</v>
      </c>
    </row>
    <row r="331" ht="20.25" customHeight="1" spans="1:11">
      <c r="A331" s="20"/>
      <c r="B331" s="114" t="s">
        <v>437</v>
      </c>
      <c r="C331" s="9">
        <v>0</v>
      </c>
      <c r="D331" s="9">
        <v>0</v>
      </c>
      <c r="E331" s="9">
        <v>0</v>
      </c>
      <c r="F331" s="9">
        <v>0</v>
      </c>
      <c r="G331" s="9">
        <v>0</v>
      </c>
      <c r="H331" s="100">
        <f t="shared" si="28"/>
        <v>0</v>
      </c>
      <c r="I331" s="91">
        <f t="shared" si="29"/>
        <v>0</v>
      </c>
      <c r="J331" s="91">
        <f t="shared" si="30"/>
        <v>0</v>
      </c>
      <c r="K331" s="91">
        <f t="shared" si="31"/>
        <v>0</v>
      </c>
    </row>
    <row r="332" ht="20.25" customHeight="1" spans="1:11">
      <c r="A332" s="20"/>
      <c r="B332" s="114" t="s">
        <v>438</v>
      </c>
      <c r="C332" s="9">
        <v>0</v>
      </c>
      <c r="D332" s="9">
        <v>0</v>
      </c>
      <c r="E332" s="9">
        <v>0</v>
      </c>
      <c r="F332" s="9">
        <v>0</v>
      </c>
      <c r="G332" s="9">
        <v>0</v>
      </c>
      <c r="H332" s="100">
        <f t="shared" si="28"/>
        <v>0</v>
      </c>
      <c r="I332" s="91">
        <f t="shared" si="29"/>
        <v>0</v>
      </c>
      <c r="J332" s="91">
        <f t="shared" si="30"/>
        <v>0</v>
      </c>
      <c r="K332" s="91">
        <f t="shared" si="31"/>
        <v>0</v>
      </c>
    </row>
    <row r="333" ht="20.25" customHeight="1" spans="1:11">
      <c r="A333" s="20"/>
      <c r="B333" s="114" t="s">
        <v>439</v>
      </c>
      <c r="C333" s="9">
        <v>0</v>
      </c>
      <c r="D333" s="9">
        <v>0</v>
      </c>
      <c r="E333" s="9">
        <v>0</v>
      </c>
      <c r="F333" s="9">
        <v>321</v>
      </c>
      <c r="G333" s="9">
        <v>192</v>
      </c>
      <c r="H333" s="100">
        <f t="shared" si="28"/>
        <v>0</v>
      </c>
      <c r="I333" s="91">
        <f t="shared" si="29"/>
        <v>0</v>
      </c>
      <c r="J333" s="91">
        <f t="shared" si="30"/>
        <v>0</v>
      </c>
      <c r="K333" s="91">
        <f t="shared" si="31"/>
        <v>59.8130841121495</v>
      </c>
    </row>
    <row r="334" ht="20.25" customHeight="1" spans="1:11">
      <c r="A334" s="20" t="s">
        <v>440</v>
      </c>
      <c r="B334" s="114" t="s">
        <v>66</v>
      </c>
      <c r="C334" s="9">
        <v>0</v>
      </c>
      <c r="D334" s="9">
        <v>3762</v>
      </c>
      <c r="E334" s="9">
        <v>3768</v>
      </c>
      <c r="F334" s="9">
        <v>3989</v>
      </c>
      <c r="G334" s="9">
        <v>3768</v>
      </c>
      <c r="H334" s="100">
        <f t="shared" si="28"/>
        <v>0</v>
      </c>
      <c r="I334" s="91">
        <f t="shared" si="29"/>
        <v>100.159489633174</v>
      </c>
      <c r="J334" s="91">
        <f t="shared" si="30"/>
        <v>100</v>
      </c>
      <c r="K334" s="91">
        <f t="shared" si="31"/>
        <v>94.4597643519679</v>
      </c>
    </row>
    <row r="335" ht="20.25" customHeight="1" spans="1:11">
      <c r="A335" s="20"/>
      <c r="B335" s="114" t="s">
        <v>441</v>
      </c>
      <c r="C335" s="9">
        <v>0</v>
      </c>
      <c r="D335" s="9">
        <v>2304</v>
      </c>
      <c r="E335" s="9">
        <v>2014</v>
      </c>
      <c r="F335" s="9">
        <v>2371</v>
      </c>
      <c r="G335" s="9">
        <v>2014</v>
      </c>
      <c r="H335" s="100">
        <f t="shared" si="28"/>
        <v>0</v>
      </c>
      <c r="I335" s="91">
        <f t="shared" si="29"/>
        <v>87.4131944444444</v>
      </c>
      <c r="J335" s="91">
        <f t="shared" si="30"/>
        <v>100</v>
      </c>
      <c r="K335" s="91">
        <f t="shared" si="31"/>
        <v>84.9430619991565</v>
      </c>
    </row>
    <row r="336" ht="20.25" customHeight="1" spans="1:11">
      <c r="A336" s="20"/>
      <c r="B336" s="114" t="s">
        <v>442</v>
      </c>
      <c r="C336" s="9">
        <v>0</v>
      </c>
      <c r="D336" s="9">
        <v>0</v>
      </c>
      <c r="E336" s="9">
        <v>0</v>
      </c>
      <c r="F336" s="9">
        <v>446</v>
      </c>
      <c r="G336" s="9">
        <v>456</v>
      </c>
      <c r="H336" s="100">
        <f t="shared" si="28"/>
        <v>0</v>
      </c>
      <c r="I336" s="91">
        <f t="shared" si="29"/>
        <v>0</v>
      </c>
      <c r="J336" s="91">
        <f t="shared" si="30"/>
        <v>0</v>
      </c>
      <c r="K336" s="91">
        <f t="shared" si="31"/>
        <v>102.242152466368</v>
      </c>
    </row>
    <row r="337" ht="20.25" customHeight="1" spans="1:11">
      <c r="A337" s="20"/>
      <c r="B337" s="114" t="s">
        <v>443</v>
      </c>
      <c r="C337" s="9">
        <v>0</v>
      </c>
      <c r="D337" s="9">
        <v>0</v>
      </c>
      <c r="E337" s="9">
        <v>0</v>
      </c>
      <c r="F337" s="9">
        <v>0</v>
      </c>
      <c r="G337" s="9">
        <v>0</v>
      </c>
      <c r="H337" s="100">
        <f t="shared" si="28"/>
        <v>0</v>
      </c>
      <c r="I337" s="91">
        <f t="shared" si="29"/>
        <v>0</v>
      </c>
      <c r="J337" s="91">
        <f t="shared" si="30"/>
        <v>0</v>
      </c>
      <c r="K337" s="91">
        <f t="shared" si="31"/>
        <v>0</v>
      </c>
    </row>
    <row r="338" ht="20.25" customHeight="1" spans="1:11">
      <c r="A338" s="20"/>
      <c r="B338" s="114" t="s">
        <v>444</v>
      </c>
      <c r="C338" s="9">
        <v>0</v>
      </c>
      <c r="D338" s="9">
        <v>0</v>
      </c>
      <c r="E338" s="9">
        <v>0</v>
      </c>
      <c r="F338" s="9">
        <v>0</v>
      </c>
      <c r="G338" s="9">
        <v>0</v>
      </c>
      <c r="H338" s="100">
        <f t="shared" si="28"/>
        <v>0</v>
      </c>
      <c r="I338" s="91">
        <f t="shared" si="29"/>
        <v>0</v>
      </c>
      <c r="J338" s="91">
        <f t="shared" si="30"/>
        <v>0</v>
      </c>
      <c r="K338" s="91">
        <f t="shared" si="31"/>
        <v>0</v>
      </c>
    </row>
    <row r="339" ht="20.25" customHeight="1" spans="1:11">
      <c r="A339" s="20"/>
      <c r="B339" s="114" t="s">
        <v>445</v>
      </c>
      <c r="C339" s="9">
        <v>0</v>
      </c>
      <c r="D339" s="9">
        <v>0</v>
      </c>
      <c r="E339" s="9">
        <v>0</v>
      </c>
      <c r="F339" s="9">
        <v>236</v>
      </c>
      <c r="G339" s="9">
        <v>215</v>
      </c>
      <c r="H339" s="100">
        <f t="shared" si="28"/>
        <v>0</v>
      </c>
      <c r="I339" s="91">
        <f t="shared" si="29"/>
        <v>0</v>
      </c>
      <c r="J339" s="91">
        <f t="shared" si="30"/>
        <v>0</v>
      </c>
      <c r="K339" s="91">
        <f t="shared" si="31"/>
        <v>91.1016949152542</v>
      </c>
    </row>
    <row r="340" ht="20.25" customHeight="1" spans="1:11">
      <c r="A340" s="20"/>
      <c r="B340" s="114" t="s">
        <v>446</v>
      </c>
      <c r="C340" s="9">
        <v>0</v>
      </c>
      <c r="D340" s="9">
        <v>0</v>
      </c>
      <c r="E340" s="9">
        <v>0</v>
      </c>
      <c r="F340" s="9">
        <v>0</v>
      </c>
      <c r="G340" s="9">
        <v>0</v>
      </c>
      <c r="H340" s="100">
        <f t="shared" si="28"/>
        <v>0</v>
      </c>
      <c r="I340" s="91">
        <f t="shared" si="29"/>
        <v>0</v>
      </c>
      <c r="J340" s="91">
        <f t="shared" si="30"/>
        <v>0</v>
      </c>
      <c r="K340" s="91">
        <f t="shared" si="31"/>
        <v>0</v>
      </c>
    </row>
    <row r="341" ht="20.25" customHeight="1" spans="1:11">
      <c r="A341" s="20"/>
      <c r="B341" s="114" t="s">
        <v>447</v>
      </c>
      <c r="C341" s="9">
        <v>0</v>
      </c>
      <c r="D341" s="9">
        <v>0</v>
      </c>
      <c r="E341" s="9">
        <v>0</v>
      </c>
      <c r="F341" s="9">
        <v>0</v>
      </c>
      <c r="G341" s="9">
        <v>0</v>
      </c>
      <c r="H341" s="100">
        <f t="shared" si="28"/>
        <v>0</v>
      </c>
      <c r="I341" s="91">
        <f t="shared" si="29"/>
        <v>0</v>
      </c>
      <c r="J341" s="91">
        <f t="shared" si="30"/>
        <v>0</v>
      </c>
      <c r="K341" s="91">
        <f t="shared" si="31"/>
        <v>0</v>
      </c>
    </row>
    <row r="342" ht="20.25" customHeight="1" spans="1:11">
      <c r="A342" s="20"/>
      <c r="B342" s="114" t="s">
        <v>448</v>
      </c>
      <c r="C342" s="9">
        <v>0</v>
      </c>
      <c r="D342" s="9">
        <v>0</v>
      </c>
      <c r="E342" s="9">
        <v>0</v>
      </c>
      <c r="F342" s="9">
        <v>375</v>
      </c>
      <c r="G342" s="9">
        <v>402</v>
      </c>
      <c r="H342" s="100">
        <f t="shared" si="28"/>
        <v>0</v>
      </c>
      <c r="I342" s="91">
        <f t="shared" si="29"/>
        <v>0</v>
      </c>
      <c r="J342" s="91">
        <f t="shared" si="30"/>
        <v>0</v>
      </c>
      <c r="K342" s="91">
        <f t="shared" si="31"/>
        <v>107.2</v>
      </c>
    </row>
    <row r="343" ht="20.25" customHeight="1" spans="1:11">
      <c r="A343" s="20"/>
      <c r="B343" s="114" t="s">
        <v>449</v>
      </c>
      <c r="C343" s="9">
        <v>0</v>
      </c>
      <c r="D343" s="9">
        <v>0</v>
      </c>
      <c r="E343" s="9">
        <v>0</v>
      </c>
      <c r="F343" s="9">
        <v>58</v>
      </c>
      <c r="G343" s="9">
        <v>105</v>
      </c>
      <c r="H343" s="100">
        <f t="shared" si="28"/>
        <v>0</v>
      </c>
      <c r="I343" s="91">
        <f t="shared" si="29"/>
        <v>0</v>
      </c>
      <c r="J343" s="91">
        <f t="shared" si="30"/>
        <v>0</v>
      </c>
      <c r="K343" s="91">
        <f t="shared" si="31"/>
        <v>181.034482758621</v>
      </c>
    </row>
    <row r="344" ht="20.25" customHeight="1" spans="1:11">
      <c r="A344" s="20"/>
      <c r="B344" s="114" t="s">
        <v>450</v>
      </c>
      <c r="C344" s="9">
        <v>0</v>
      </c>
      <c r="D344" s="9">
        <v>0</v>
      </c>
      <c r="E344" s="9">
        <v>0</v>
      </c>
      <c r="F344" s="9">
        <v>671</v>
      </c>
      <c r="G344" s="9">
        <v>667</v>
      </c>
      <c r="H344" s="100">
        <f t="shared" si="28"/>
        <v>0</v>
      </c>
      <c r="I344" s="91">
        <f t="shared" si="29"/>
        <v>0</v>
      </c>
      <c r="J344" s="91">
        <f t="shared" si="30"/>
        <v>0</v>
      </c>
      <c r="K344" s="91">
        <f t="shared" si="31"/>
        <v>99.4038748137109</v>
      </c>
    </row>
    <row r="345" ht="20.25" customHeight="1" spans="1:11">
      <c r="A345" s="20"/>
      <c r="B345" s="114" t="s">
        <v>451</v>
      </c>
      <c r="C345" s="9">
        <v>0</v>
      </c>
      <c r="D345" s="9">
        <v>0</v>
      </c>
      <c r="E345" s="9">
        <v>0</v>
      </c>
      <c r="F345" s="9">
        <v>1</v>
      </c>
      <c r="G345" s="9">
        <v>0</v>
      </c>
      <c r="H345" s="100">
        <f t="shared" si="28"/>
        <v>0</v>
      </c>
      <c r="I345" s="91">
        <f t="shared" si="29"/>
        <v>0</v>
      </c>
      <c r="J345" s="91">
        <f t="shared" si="30"/>
        <v>0</v>
      </c>
      <c r="K345" s="91">
        <f t="shared" si="31"/>
        <v>0</v>
      </c>
    </row>
    <row r="346" ht="20.25" customHeight="1" spans="1:11">
      <c r="A346" s="20"/>
      <c r="B346" s="114" t="s">
        <v>452</v>
      </c>
      <c r="C346" s="9">
        <v>0</v>
      </c>
      <c r="D346" s="9">
        <v>0</v>
      </c>
      <c r="E346" s="9">
        <v>0</v>
      </c>
      <c r="F346" s="9">
        <v>21</v>
      </c>
      <c r="G346" s="9">
        <v>8</v>
      </c>
      <c r="H346" s="100">
        <f t="shared" si="28"/>
        <v>0</v>
      </c>
      <c r="I346" s="91">
        <f t="shared" si="29"/>
        <v>0</v>
      </c>
      <c r="J346" s="91">
        <f t="shared" si="30"/>
        <v>0</v>
      </c>
      <c r="K346" s="91">
        <f t="shared" si="31"/>
        <v>38.0952380952381</v>
      </c>
    </row>
    <row r="347" ht="20.25" customHeight="1" spans="1:11">
      <c r="A347" s="20"/>
      <c r="B347" s="114" t="s">
        <v>453</v>
      </c>
      <c r="C347" s="9">
        <v>0</v>
      </c>
      <c r="D347" s="9">
        <v>0</v>
      </c>
      <c r="E347" s="9">
        <v>0</v>
      </c>
      <c r="F347" s="9">
        <v>0</v>
      </c>
      <c r="G347" s="9">
        <v>1</v>
      </c>
      <c r="H347" s="100">
        <f t="shared" si="28"/>
        <v>0</v>
      </c>
      <c r="I347" s="91">
        <f t="shared" si="29"/>
        <v>0</v>
      </c>
      <c r="J347" s="91">
        <f t="shared" si="30"/>
        <v>0</v>
      </c>
      <c r="K347" s="91">
        <f t="shared" si="31"/>
        <v>0</v>
      </c>
    </row>
    <row r="348" ht="20.25" customHeight="1" spans="1:11">
      <c r="A348" s="20"/>
      <c r="B348" s="114" t="s">
        <v>454</v>
      </c>
      <c r="C348" s="9">
        <v>0</v>
      </c>
      <c r="D348" s="9">
        <v>0</v>
      </c>
      <c r="E348" s="9">
        <v>0</v>
      </c>
      <c r="F348" s="9">
        <v>0</v>
      </c>
      <c r="G348" s="9">
        <v>0</v>
      </c>
      <c r="H348" s="100">
        <f t="shared" si="28"/>
        <v>0</v>
      </c>
      <c r="I348" s="91">
        <f t="shared" si="29"/>
        <v>0</v>
      </c>
      <c r="J348" s="91">
        <f t="shared" si="30"/>
        <v>0</v>
      </c>
      <c r="K348" s="91">
        <f t="shared" si="31"/>
        <v>0</v>
      </c>
    </row>
    <row r="349" ht="20.25" customHeight="1" spans="1:11">
      <c r="A349" s="20"/>
      <c r="B349" s="114" t="s">
        <v>455</v>
      </c>
      <c r="C349" s="9">
        <v>0</v>
      </c>
      <c r="D349" s="9">
        <v>0</v>
      </c>
      <c r="E349" s="9">
        <v>0</v>
      </c>
      <c r="F349" s="9">
        <v>0</v>
      </c>
      <c r="G349" s="9">
        <v>10</v>
      </c>
      <c r="H349" s="100">
        <f t="shared" si="28"/>
        <v>0</v>
      </c>
      <c r="I349" s="91">
        <f t="shared" si="29"/>
        <v>0</v>
      </c>
      <c r="J349" s="91">
        <f t="shared" si="30"/>
        <v>0</v>
      </c>
      <c r="K349" s="91">
        <f t="shared" si="31"/>
        <v>0</v>
      </c>
    </row>
    <row r="350" ht="20.25" customHeight="1" spans="1:11">
      <c r="A350" s="20"/>
      <c r="B350" s="114" t="s">
        <v>456</v>
      </c>
      <c r="C350" s="9">
        <v>0</v>
      </c>
      <c r="D350" s="9">
        <v>0</v>
      </c>
      <c r="E350" s="9">
        <v>0</v>
      </c>
      <c r="F350" s="9">
        <v>563</v>
      </c>
      <c r="G350" s="9">
        <v>150</v>
      </c>
      <c r="H350" s="100">
        <f t="shared" si="28"/>
        <v>0</v>
      </c>
      <c r="I350" s="91">
        <f t="shared" si="29"/>
        <v>0</v>
      </c>
      <c r="J350" s="91">
        <f t="shared" si="30"/>
        <v>0</v>
      </c>
      <c r="K350" s="91">
        <f t="shared" si="31"/>
        <v>26.6429840142096</v>
      </c>
    </row>
    <row r="351" ht="20.25" customHeight="1" spans="1:11">
      <c r="A351" s="20"/>
      <c r="B351" s="114" t="s">
        <v>457</v>
      </c>
      <c r="C351" s="9">
        <v>0</v>
      </c>
      <c r="D351" s="9">
        <v>161</v>
      </c>
      <c r="E351" s="9">
        <v>242</v>
      </c>
      <c r="F351" s="9">
        <v>344</v>
      </c>
      <c r="G351" s="9">
        <v>242</v>
      </c>
      <c r="H351" s="100">
        <f t="shared" si="28"/>
        <v>0</v>
      </c>
      <c r="I351" s="91">
        <f t="shared" si="29"/>
        <v>150.310559006211</v>
      </c>
      <c r="J351" s="91">
        <f t="shared" si="30"/>
        <v>100</v>
      </c>
      <c r="K351" s="91">
        <f t="shared" si="31"/>
        <v>70.3488372093023</v>
      </c>
    </row>
    <row r="352" ht="20.25" customHeight="1" spans="1:11">
      <c r="A352" s="20"/>
      <c r="B352" s="114" t="s">
        <v>458</v>
      </c>
      <c r="C352" s="9">
        <v>0</v>
      </c>
      <c r="D352" s="9">
        <v>0</v>
      </c>
      <c r="E352" s="9">
        <v>0</v>
      </c>
      <c r="F352" s="9">
        <v>0</v>
      </c>
      <c r="G352" s="9">
        <v>0</v>
      </c>
      <c r="H352" s="100">
        <f t="shared" si="28"/>
        <v>0</v>
      </c>
      <c r="I352" s="91">
        <f t="shared" si="29"/>
        <v>0</v>
      </c>
      <c r="J352" s="91">
        <f t="shared" si="30"/>
        <v>0</v>
      </c>
      <c r="K352" s="91">
        <f t="shared" si="31"/>
        <v>0</v>
      </c>
    </row>
    <row r="353" ht="20.25" customHeight="1" spans="1:11">
      <c r="A353" s="20"/>
      <c r="B353" s="114" t="s">
        <v>459</v>
      </c>
      <c r="C353" s="9">
        <v>0</v>
      </c>
      <c r="D353" s="9">
        <v>0</v>
      </c>
      <c r="E353" s="9">
        <v>0</v>
      </c>
      <c r="F353" s="9">
        <v>0</v>
      </c>
      <c r="G353" s="9">
        <v>0</v>
      </c>
      <c r="H353" s="100">
        <f t="shared" si="28"/>
        <v>0</v>
      </c>
      <c r="I353" s="91">
        <f t="shared" si="29"/>
        <v>0</v>
      </c>
      <c r="J353" s="91">
        <f t="shared" si="30"/>
        <v>0</v>
      </c>
      <c r="K353" s="91">
        <f t="shared" si="31"/>
        <v>0</v>
      </c>
    </row>
    <row r="354" ht="20.25" customHeight="1" spans="1:11">
      <c r="A354" s="20"/>
      <c r="B354" s="114" t="s">
        <v>460</v>
      </c>
      <c r="C354" s="9">
        <v>0</v>
      </c>
      <c r="D354" s="9">
        <v>0</v>
      </c>
      <c r="E354" s="9">
        <v>0</v>
      </c>
      <c r="F354" s="9">
        <v>0</v>
      </c>
      <c r="G354" s="9">
        <v>0</v>
      </c>
      <c r="H354" s="100">
        <f t="shared" si="28"/>
        <v>0</v>
      </c>
      <c r="I354" s="91">
        <f t="shared" si="29"/>
        <v>0</v>
      </c>
      <c r="J354" s="91">
        <f t="shared" si="30"/>
        <v>0</v>
      </c>
      <c r="K354" s="91">
        <f t="shared" si="31"/>
        <v>0</v>
      </c>
    </row>
    <row r="355" ht="20.25" customHeight="1" spans="1:11">
      <c r="A355" s="20"/>
      <c r="B355" s="114" t="s">
        <v>461</v>
      </c>
      <c r="C355" s="9">
        <v>0</v>
      </c>
      <c r="D355" s="9">
        <v>0</v>
      </c>
      <c r="E355" s="9">
        <v>0</v>
      </c>
      <c r="F355" s="9">
        <v>160</v>
      </c>
      <c r="G355" s="9">
        <v>75</v>
      </c>
      <c r="H355" s="100">
        <f t="shared" si="28"/>
        <v>0</v>
      </c>
      <c r="I355" s="91">
        <f t="shared" si="29"/>
        <v>0</v>
      </c>
      <c r="J355" s="91">
        <f t="shared" si="30"/>
        <v>0</v>
      </c>
      <c r="K355" s="91">
        <f t="shared" si="31"/>
        <v>46.875</v>
      </c>
    </row>
    <row r="356" ht="20.25" customHeight="1" spans="1:11">
      <c r="A356" s="20"/>
      <c r="B356" s="114" t="s">
        <v>462</v>
      </c>
      <c r="C356" s="9">
        <v>0</v>
      </c>
      <c r="D356" s="9">
        <v>0</v>
      </c>
      <c r="E356" s="9">
        <v>0</v>
      </c>
      <c r="F356" s="9">
        <v>43</v>
      </c>
      <c r="G356" s="9">
        <v>23</v>
      </c>
      <c r="H356" s="100">
        <f t="shared" si="28"/>
        <v>0</v>
      </c>
      <c r="I356" s="91">
        <f t="shared" si="29"/>
        <v>0</v>
      </c>
      <c r="J356" s="91">
        <f t="shared" si="30"/>
        <v>0</v>
      </c>
      <c r="K356" s="91">
        <f t="shared" si="31"/>
        <v>53.4883720930233</v>
      </c>
    </row>
    <row r="357" ht="20.25" customHeight="1" spans="1:11">
      <c r="A357" s="20"/>
      <c r="B357" s="114" t="s">
        <v>463</v>
      </c>
      <c r="C357" s="9">
        <v>0</v>
      </c>
      <c r="D357" s="9">
        <v>0</v>
      </c>
      <c r="E357" s="9">
        <v>0</v>
      </c>
      <c r="F357" s="9">
        <v>0</v>
      </c>
      <c r="G357" s="9">
        <v>0</v>
      </c>
      <c r="H357" s="100">
        <f t="shared" si="28"/>
        <v>0</v>
      </c>
      <c r="I357" s="91">
        <f t="shared" si="29"/>
        <v>0</v>
      </c>
      <c r="J357" s="91">
        <f t="shared" si="30"/>
        <v>0</v>
      </c>
      <c r="K357" s="91">
        <f t="shared" si="31"/>
        <v>0</v>
      </c>
    </row>
    <row r="358" ht="20.25" customHeight="1" spans="1:11">
      <c r="A358" s="20"/>
      <c r="B358" s="114" t="s">
        <v>464</v>
      </c>
      <c r="C358" s="9">
        <v>0</v>
      </c>
      <c r="D358" s="9">
        <v>0</v>
      </c>
      <c r="E358" s="9">
        <v>0</v>
      </c>
      <c r="F358" s="9">
        <v>141</v>
      </c>
      <c r="G358" s="9">
        <v>144</v>
      </c>
      <c r="H358" s="100">
        <f t="shared" si="28"/>
        <v>0</v>
      </c>
      <c r="I358" s="91">
        <f t="shared" si="29"/>
        <v>0</v>
      </c>
      <c r="J358" s="91">
        <f t="shared" si="30"/>
        <v>0</v>
      </c>
      <c r="K358" s="91">
        <f t="shared" si="31"/>
        <v>102.127659574468</v>
      </c>
    </row>
    <row r="359" ht="20.25" customHeight="1" spans="1:11">
      <c r="A359" s="20"/>
      <c r="B359" s="114" t="s">
        <v>465</v>
      </c>
      <c r="C359" s="9">
        <v>0</v>
      </c>
      <c r="D359" s="9">
        <v>412</v>
      </c>
      <c r="E359" s="9">
        <v>239</v>
      </c>
      <c r="F359" s="9">
        <v>232</v>
      </c>
      <c r="G359" s="9">
        <v>239</v>
      </c>
      <c r="H359" s="100">
        <f t="shared" si="28"/>
        <v>0</v>
      </c>
      <c r="I359" s="91">
        <f t="shared" si="29"/>
        <v>58.0097087378641</v>
      </c>
      <c r="J359" s="91">
        <f t="shared" si="30"/>
        <v>100</v>
      </c>
      <c r="K359" s="91">
        <f t="shared" si="31"/>
        <v>103.01724137931</v>
      </c>
    </row>
    <row r="360" ht="20.25" customHeight="1" spans="1:11">
      <c r="A360" s="20"/>
      <c r="B360" s="114" t="s">
        <v>466</v>
      </c>
      <c r="C360" s="9">
        <v>0</v>
      </c>
      <c r="D360" s="9">
        <v>0</v>
      </c>
      <c r="E360" s="9">
        <v>0</v>
      </c>
      <c r="F360" s="9">
        <v>0</v>
      </c>
      <c r="G360" s="9">
        <v>0</v>
      </c>
      <c r="H360" s="100">
        <f t="shared" ref="H360:H423" si="32">IF(C360&lt;&gt;0,(G360/C360)*100,0)</f>
        <v>0</v>
      </c>
      <c r="I360" s="91">
        <f t="shared" ref="I360:I423" si="33">IF(D360&lt;&gt;0,(G360/D360)*100,0)</f>
        <v>0</v>
      </c>
      <c r="J360" s="91">
        <f t="shared" ref="J360:J423" si="34">IF(E360&lt;&gt;0,(G360/E360)*100,0)</f>
        <v>0</v>
      </c>
      <c r="K360" s="91">
        <f t="shared" ref="K360:K423" si="35">IF(F360&lt;&gt;0,(G360/F360)*100,0)</f>
        <v>0</v>
      </c>
    </row>
    <row r="361" ht="20.25" customHeight="1" spans="1:11">
      <c r="A361" s="20"/>
      <c r="B361" s="114" t="s">
        <v>467</v>
      </c>
      <c r="C361" s="9">
        <v>0</v>
      </c>
      <c r="D361" s="9">
        <v>0</v>
      </c>
      <c r="E361" s="9">
        <v>0</v>
      </c>
      <c r="F361" s="9">
        <v>0</v>
      </c>
      <c r="G361" s="9">
        <v>0</v>
      </c>
      <c r="H361" s="100">
        <f t="shared" si="32"/>
        <v>0</v>
      </c>
      <c r="I361" s="91">
        <f t="shared" si="33"/>
        <v>0</v>
      </c>
      <c r="J361" s="91">
        <f t="shared" si="34"/>
        <v>0</v>
      </c>
      <c r="K361" s="91">
        <f t="shared" si="35"/>
        <v>0</v>
      </c>
    </row>
    <row r="362" ht="20.25" customHeight="1" spans="1:11">
      <c r="A362" s="20"/>
      <c r="B362" s="114" t="s">
        <v>468</v>
      </c>
      <c r="C362" s="9">
        <v>0</v>
      </c>
      <c r="D362" s="9">
        <v>0</v>
      </c>
      <c r="E362" s="9">
        <v>0</v>
      </c>
      <c r="F362" s="9">
        <v>0</v>
      </c>
      <c r="G362" s="9">
        <v>0</v>
      </c>
      <c r="H362" s="100">
        <f t="shared" si="32"/>
        <v>0</v>
      </c>
      <c r="I362" s="91">
        <f t="shared" si="33"/>
        <v>0</v>
      </c>
      <c r="J362" s="91">
        <f t="shared" si="34"/>
        <v>0</v>
      </c>
      <c r="K362" s="91">
        <f t="shared" si="35"/>
        <v>0</v>
      </c>
    </row>
    <row r="363" ht="20.25" customHeight="1" spans="1:11">
      <c r="A363" s="20"/>
      <c r="B363" s="114" t="s">
        <v>469</v>
      </c>
      <c r="C363" s="9">
        <v>0</v>
      </c>
      <c r="D363" s="9">
        <v>0</v>
      </c>
      <c r="E363" s="9">
        <v>0</v>
      </c>
      <c r="F363" s="9">
        <v>6</v>
      </c>
      <c r="G363" s="9">
        <v>0</v>
      </c>
      <c r="H363" s="100">
        <f t="shared" si="32"/>
        <v>0</v>
      </c>
      <c r="I363" s="91">
        <f t="shared" si="33"/>
        <v>0</v>
      </c>
      <c r="J363" s="91">
        <f t="shared" si="34"/>
        <v>0</v>
      </c>
      <c r="K363" s="91">
        <f t="shared" si="35"/>
        <v>0</v>
      </c>
    </row>
    <row r="364" ht="20.25" customHeight="1" spans="1:11">
      <c r="A364" s="20"/>
      <c r="B364" s="114" t="s">
        <v>470</v>
      </c>
      <c r="C364" s="9">
        <v>0</v>
      </c>
      <c r="D364" s="9">
        <v>0</v>
      </c>
      <c r="E364" s="9">
        <v>0</v>
      </c>
      <c r="F364" s="9">
        <v>0</v>
      </c>
      <c r="G364" s="9">
        <v>0</v>
      </c>
      <c r="H364" s="100">
        <f t="shared" si="32"/>
        <v>0</v>
      </c>
      <c r="I364" s="91">
        <f t="shared" si="33"/>
        <v>0</v>
      </c>
      <c r="J364" s="91">
        <f t="shared" si="34"/>
        <v>0</v>
      </c>
      <c r="K364" s="91">
        <f t="shared" si="35"/>
        <v>0</v>
      </c>
    </row>
    <row r="365" ht="20.25" customHeight="1" spans="1:11">
      <c r="A365" s="20"/>
      <c r="B365" s="114" t="s">
        <v>471</v>
      </c>
      <c r="C365" s="9">
        <v>0</v>
      </c>
      <c r="D365" s="9">
        <v>0</v>
      </c>
      <c r="E365" s="9">
        <v>0</v>
      </c>
      <c r="F365" s="9">
        <v>0</v>
      </c>
      <c r="G365" s="9">
        <v>0</v>
      </c>
      <c r="H365" s="100">
        <f t="shared" si="32"/>
        <v>0</v>
      </c>
      <c r="I365" s="91">
        <f t="shared" si="33"/>
        <v>0</v>
      </c>
      <c r="J365" s="91">
        <f t="shared" si="34"/>
        <v>0</v>
      </c>
      <c r="K365" s="91">
        <f t="shared" si="35"/>
        <v>0</v>
      </c>
    </row>
    <row r="366" ht="20.25" customHeight="1" spans="1:11">
      <c r="A366" s="20"/>
      <c r="B366" s="114" t="s">
        <v>472</v>
      </c>
      <c r="C366" s="9">
        <v>0</v>
      </c>
      <c r="D366" s="9">
        <v>0</v>
      </c>
      <c r="E366" s="9">
        <v>0</v>
      </c>
      <c r="F366" s="9">
        <v>0</v>
      </c>
      <c r="G366" s="9">
        <v>0</v>
      </c>
      <c r="H366" s="100">
        <f t="shared" si="32"/>
        <v>0</v>
      </c>
      <c r="I366" s="91">
        <f t="shared" si="33"/>
        <v>0</v>
      </c>
      <c r="J366" s="91">
        <f t="shared" si="34"/>
        <v>0</v>
      </c>
      <c r="K366" s="91">
        <f t="shared" si="35"/>
        <v>0</v>
      </c>
    </row>
    <row r="367" ht="20.25" customHeight="1" spans="1:11">
      <c r="A367" s="20"/>
      <c r="B367" s="114" t="s">
        <v>473</v>
      </c>
      <c r="C367" s="9">
        <v>0</v>
      </c>
      <c r="D367" s="9">
        <v>0</v>
      </c>
      <c r="E367" s="9">
        <v>0</v>
      </c>
      <c r="F367" s="9">
        <v>6</v>
      </c>
      <c r="G367" s="9">
        <v>0</v>
      </c>
      <c r="H367" s="100">
        <f t="shared" si="32"/>
        <v>0</v>
      </c>
      <c r="I367" s="91">
        <f t="shared" si="33"/>
        <v>0</v>
      </c>
      <c r="J367" s="91">
        <f t="shared" si="34"/>
        <v>0</v>
      </c>
      <c r="K367" s="91">
        <f t="shared" si="35"/>
        <v>0</v>
      </c>
    </row>
    <row r="368" ht="20.25" customHeight="1" spans="1:11">
      <c r="A368" s="20"/>
      <c r="B368" s="114" t="s">
        <v>474</v>
      </c>
      <c r="C368" s="9">
        <v>0</v>
      </c>
      <c r="D368" s="9">
        <v>0</v>
      </c>
      <c r="E368" s="9">
        <v>0</v>
      </c>
      <c r="F368" s="9">
        <v>0</v>
      </c>
      <c r="G368" s="9">
        <v>0</v>
      </c>
      <c r="H368" s="100">
        <f t="shared" si="32"/>
        <v>0</v>
      </c>
      <c r="I368" s="91">
        <f t="shared" si="33"/>
        <v>0</v>
      </c>
      <c r="J368" s="91">
        <f t="shared" si="34"/>
        <v>0</v>
      </c>
      <c r="K368" s="91">
        <f t="shared" si="35"/>
        <v>0</v>
      </c>
    </row>
    <row r="369" ht="20.25" customHeight="1" spans="1:11">
      <c r="A369" s="20"/>
      <c r="B369" s="114" t="s">
        <v>475</v>
      </c>
      <c r="C369" s="9">
        <v>0</v>
      </c>
      <c r="D369" s="9">
        <v>0</v>
      </c>
      <c r="E369" s="9">
        <v>0</v>
      </c>
      <c r="F369" s="9">
        <v>220</v>
      </c>
      <c r="G369" s="9">
        <v>239</v>
      </c>
      <c r="H369" s="100">
        <f t="shared" si="32"/>
        <v>0</v>
      </c>
      <c r="I369" s="91">
        <f t="shared" si="33"/>
        <v>0</v>
      </c>
      <c r="J369" s="91">
        <f t="shared" si="34"/>
        <v>0</v>
      </c>
      <c r="K369" s="91">
        <f t="shared" si="35"/>
        <v>108.636363636364</v>
      </c>
    </row>
    <row r="370" ht="20.25" customHeight="1" spans="1:11">
      <c r="A370" s="20"/>
      <c r="B370" s="114" t="s">
        <v>476</v>
      </c>
      <c r="C370" s="9">
        <v>0</v>
      </c>
      <c r="D370" s="9">
        <v>0</v>
      </c>
      <c r="E370" s="9">
        <v>0</v>
      </c>
      <c r="F370" s="9">
        <v>0</v>
      </c>
      <c r="G370" s="9">
        <v>0</v>
      </c>
      <c r="H370" s="100">
        <f t="shared" si="32"/>
        <v>0</v>
      </c>
      <c r="I370" s="91">
        <f t="shared" si="33"/>
        <v>0</v>
      </c>
      <c r="J370" s="91">
        <f t="shared" si="34"/>
        <v>0</v>
      </c>
      <c r="K370" s="91">
        <f t="shared" si="35"/>
        <v>0</v>
      </c>
    </row>
    <row r="371" ht="20.25" customHeight="1" spans="1:11">
      <c r="A371" s="20"/>
      <c r="B371" s="114" t="s">
        <v>477</v>
      </c>
      <c r="C371" s="9">
        <v>0</v>
      </c>
      <c r="D371" s="9">
        <v>0</v>
      </c>
      <c r="E371" s="9">
        <v>0</v>
      </c>
      <c r="F371" s="9">
        <v>0</v>
      </c>
      <c r="G371" s="9">
        <v>0</v>
      </c>
      <c r="H371" s="100">
        <f t="shared" si="32"/>
        <v>0</v>
      </c>
      <c r="I371" s="91">
        <f t="shared" si="33"/>
        <v>0</v>
      </c>
      <c r="J371" s="91">
        <f t="shared" si="34"/>
        <v>0</v>
      </c>
      <c r="K371" s="91">
        <f t="shared" si="35"/>
        <v>0</v>
      </c>
    </row>
    <row r="372" ht="20.25" customHeight="1" spans="1:11">
      <c r="A372" s="20"/>
      <c r="B372" s="114" t="s">
        <v>478</v>
      </c>
      <c r="C372" s="9">
        <v>0</v>
      </c>
      <c r="D372" s="9">
        <v>0</v>
      </c>
      <c r="E372" s="9">
        <v>0</v>
      </c>
      <c r="F372" s="9">
        <v>0</v>
      </c>
      <c r="G372" s="9">
        <v>0</v>
      </c>
      <c r="H372" s="100">
        <f t="shared" si="32"/>
        <v>0</v>
      </c>
      <c r="I372" s="91">
        <f t="shared" si="33"/>
        <v>0</v>
      </c>
      <c r="J372" s="91">
        <f t="shared" si="34"/>
        <v>0</v>
      </c>
      <c r="K372" s="91">
        <f t="shared" si="35"/>
        <v>0</v>
      </c>
    </row>
    <row r="373" ht="20.25" customHeight="1" spans="1:11">
      <c r="A373" s="20"/>
      <c r="B373" s="114" t="s">
        <v>479</v>
      </c>
      <c r="C373" s="9">
        <v>0</v>
      </c>
      <c r="D373" s="9">
        <v>0</v>
      </c>
      <c r="E373" s="9">
        <v>0</v>
      </c>
      <c r="F373" s="9">
        <v>0</v>
      </c>
      <c r="G373" s="9">
        <v>0</v>
      </c>
      <c r="H373" s="100">
        <f t="shared" si="32"/>
        <v>0</v>
      </c>
      <c r="I373" s="91">
        <f t="shared" si="33"/>
        <v>0</v>
      </c>
      <c r="J373" s="91">
        <f t="shared" si="34"/>
        <v>0</v>
      </c>
      <c r="K373" s="91">
        <f t="shared" si="35"/>
        <v>0</v>
      </c>
    </row>
    <row r="374" ht="20.25" customHeight="1" spans="1:11">
      <c r="A374" s="20"/>
      <c r="B374" s="114" t="s">
        <v>480</v>
      </c>
      <c r="C374" s="9">
        <v>0</v>
      </c>
      <c r="D374" s="9">
        <v>0</v>
      </c>
      <c r="E374" s="9">
        <v>0</v>
      </c>
      <c r="F374" s="9">
        <v>0</v>
      </c>
      <c r="G374" s="9">
        <v>0</v>
      </c>
      <c r="H374" s="100">
        <f t="shared" si="32"/>
        <v>0</v>
      </c>
      <c r="I374" s="91">
        <f t="shared" si="33"/>
        <v>0</v>
      </c>
      <c r="J374" s="91">
        <f t="shared" si="34"/>
        <v>0</v>
      </c>
      <c r="K374" s="91">
        <f t="shared" si="35"/>
        <v>0</v>
      </c>
    </row>
    <row r="375" ht="20.25" customHeight="1" spans="1:11">
      <c r="A375" s="20"/>
      <c r="B375" s="114" t="s">
        <v>481</v>
      </c>
      <c r="C375" s="9">
        <v>0</v>
      </c>
      <c r="D375" s="9">
        <v>0</v>
      </c>
      <c r="E375" s="9">
        <v>0</v>
      </c>
      <c r="F375" s="9">
        <v>0</v>
      </c>
      <c r="G375" s="9">
        <v>0</v>
      </c>
      <c r="H375" s="100">
        <f t="shared" si="32"/>
        <v>0</v>
      </c>
      <c r="I375" s="91">
        <f t="shared" si="33"/>
        <v>0</v>
      </c>
      <c r="J375" s="91">
        <f t="shared" si="34"/>
        <v>0</v>
      </c>
      <c r="K375" s="91">
        <f t="shared" si="35"/>
        <v>0</v>
      </c>
    </row>
    <row r="376" ht="20.25" customHeight="1" spans="1:11">
      <c r="A376" s="20"/>
      <c r="B376" s="114" t="s">
        <v>482</v>
      </c>
      <c r="C376" s="9">
        <v>0</v>
      </c>
      <c r="D376" s="9">
        <v>0</v>
      </c>
      <c r="E376" s="9">
        <v>0</v>
      </c>
      <c r="F376" s="9">
        <v>0</v>
      </c>
      <c r="G376" s="9">
        <v>0</v>
      </c>
      <c r="H376" s="100">
        <f t="shared" si="32"/>
        <v>0</v>
      </c>
      <c r="I376" s="91">
        <f t="shared" si="33"/>
        <v>0</v>
      </c>
      <c r="J376" s="91">
        <f t="shared" si="34"/>
        <v>0</v>
      </c>
      <c r="K376" s="91">
        <f t="shared" si="35"/>
        <v>0</v>
      </c>
    </row>
    <row r="377" ht="20.25" customHeight="1" spans="1:11">
      <c r="A377" s="20"/>
      <c r="B377" s="114" t="s">
        <v>483</v>
      </c>
      <c r="C377" s="9">
        <v>0</v>
      </c>
      <c r="D377" s="9">
        <v>0</v>
      </c>
      <c r="E377" s="9">
        <v>0</v>
      </c>
      <c r="F377" s="9">
        <v>0</v>
      </c>
      <c r="G377" s="9">
        <v>0</v>
      </c>
      <c r="H377" s="100">
        <f t="shared" si="32"/>
        <v>0</v>
      </c>
      <c r="I377" s="91">
        <f t="shared" si="33"/>
        <v>0</v>
      </c>
      <c r="J377" s="91">
        <f t="shared" si="34"/>
        <v>0</v>
      </c>
      <c r="K377" s="91">
        <f t="shared" si="35"/>
        <v>0</v>
      </c>
    </row>
    <row r="378" ht="20.25" customHeight="1" spans="1:11">
      <c r="A378" s="20"/>
      <c r="B378" s="114" t="s">
        <v>484</v>
      </c>
      <c r="C378" s="9">
        <v>0</v>
      </c>
      <c r="D378" s="9">
        <v>0</v>
      </c>
      <c r="E378" s="9">
        <v>0</v>
      </c>
      <c r="F378" s="9">
        <v>0</v>
      </c>
      <c r="G378" s="9">
        <v>0</v>
      </c>
      <c r="H378" s="100">
        <f t="shared" si="32"/>
        <v>0</v>
      </c>
      <c r="I378" s="91">
        <f t="shared" si="33"/>
        <v>0</v>
      </c>
      <c r="J378" s="91">
        <f t="shared" si="34"/>
        <v>0</v>
      </c>
      <c r="K378" s="91">
        <f t="shared" si="35"/>
        <v>0</v>
      </c>
    </row>
    <row r="379" ht="20.25" customHeight="1" spans="1:11">
      <c r="A379" s="20"/>
      <c r="B379" s="114" t="s">
        <v>485</v>
      </c>
      <c r="C379" s="9">
        <v>0</v>
      </c>
      <c r="D379" s="9">
        <v>884</v>
      </c>
      <c r="E379" s="9">
        <v>1107</v>
      </c>
      <c r="F379" s="9">
        <v>702</v>
      </c>
      <c r="G379" s="9">
        <v>1107</v>
      </c>
      <c r="H379" s="100">
        <f t="shared" si="32"/>
        <v>0</v>
      </c>
      <c r="I379" s="91">
        <f t="shared" si="33"/>
        <v>125.226244343891</v>
      </c>
      <c r="J379" s="91">
        <f t="shared" si="34"/>
        <v>100</v>
      </c>
      <c r="K379" s="91">
        <f t="shared" si="35"/>
        <v>157.692307692308</v>
      </c>
    </row>
    <row r="380" ht="20.25" customHeight="1" spans="1:11">
      <c r="A380" s="20"/>
      <c r="B380" s="114" t="s">
        <v>486</v>
      </c>
      <c r="C380" s="9">
        <v>0</v>
      </c>
      <c r="D380" s="9">
        <v>0</v>
      </c>
      <c r="E380" s="9">
        <v>0</v>
      </c>
      <c r="F380" s="9">
        <v>0</v>
      </c>
      <c r="G380" s="9">
        <v>0</v>
      </c>
      <c r="H380" s="100">
        <f t="shared" si="32"/>
        <v>0</v>
      </c>
      <c r="I380" s="91">
        <f t="shared" si="33"/>
        <v>0</v>
      </c>
      <c r="J380" s="91">
        <f t="shared" si="34"/>
        <v>0</v>
      </c>
      <c r="K380" s="91">
        <f t="shared" si="35"/>
        <v>0</v>
      </c>
    </row>
    <row r="381" ht="20.25" customHeight="1" spans="1:11">
      <c r="A381" s="20"/>
      <c r="B381" s="114" t="s">
        <v>487</v>
      </c>
      <c r="C381" s="9">
        <v>0</v>
      </c>
      <c r="D381" s="9">
        <v>0</v>
      </c>
      <c r="E381" s="9">
        <v>0</v>
      </c>
      <c r="F381" s="9">
        <v>0</v>
      </c>
      <c r="G381" s="9">
        <v>0</v>
      </c>
      <c r="H381" s="100">
        <f t="shared" si="32"/>
        <v>0</v>
      </c>
      <c r="I381" s="91">
        <f t="shared" si="33"/>
        <v>0</v>
      </c>
      <c r="J381" s="91">
        <f t="shared" si="34"/>
        <v>0</v>
      </c>
      <c r="K381" s="91">
        <f t="shared" si="35"/>
        <v>0</v>
      </c>
    </row>
    <row r="382" ht="20.25" customHeight="1" spans="1:11">
      <c r="A382" s="20"/>
      <c r="B382" s="114" t="s">
        <v>488</v>
      </c>
      <c r="C382" s="9">
        <v>0</v>
      </c>
      <c r="D382" s="9">
        <v>0</v>
      </c>
      <c r="E382" s="9">
        <v>0</v>
      </c>
      <c r="F382" s="9">
        <v>0</v>
      </c>
      <c r="G382" s="9">
        <v>0</v>
      </c>
      <c r="H382" s="100">
        <f t="shared" si="32"/>
        <v>0</v>
      </c>
      <c r="I382" s="91">
        <f t="shared" si="33"/>
        <v>0</v>
      </c>
      <c r="J382" s="91">
        <f t="shared" si="34"/>
        <v>0</v>
      </c>
      <c r="K382" s="91">
        <f t="shared" si="35"/>
        <v>0</v>
      </c>
    </row>
    <row r="383" ht="20.25" customHeight="1" spans="1:11">
      <c r="A383" s="20"/>
      <c r="B383" s="114" t="s">
        <v>489</v>
      </c>
      <c r="C383" s="9">
        <v>0</v>
      </c>
      <c r="D383" s="9">
        <v>0</v>
      </c>
      <c r="E383" s="9">
        <v>0</v>
      </c>
      <c r="F383" s="9">
        <v>0</v>
      </c>
      <c r="G383" s="9">
        <v>0</v>
      </c>
      <c r="H383" s="100">
        <f t="shared" si="32"/>
        <v>0</v>
      </c>
      <c r="I383" s="91">
        <f t="shared" si="33"/>
        <v>0</v>
      </c>
      <c r="J383" s="91">
        <f t="shared" si="34"/>
        <v>0</v>
      </c>
      <c r="K383" s="91">
        <f t="shared" si="35"/>
        <v>0</v>
      </c>
    </row>
    <row r="384" ht="20.25" customHeight="1" spans="1:11">
      <c r="A384" s="20"/>
      <c r="B384" s="114" t="s">
        <v>490</v>
      </c>
      <c r="C384" s="9">
        <v>0</v>
      </c>
      <c r="D384" s="9">
        <v>0</v>
      </c>
      <c r="E384" s="9">
        <v>0</v>
      </c>
      <c r="F384" s="9">
        <v>0</v>
      </c>
      <c r="G384" s="9">
        <v>0</v>
      </c>
      <c r="H384" s="100">
        <f t="shared" si="32"/>
        <v>0</v>
      </c>
      <c r="I384" s="91">
        <f t="shared" si="33"/>
        <v>0</v>
      </c>
      <c r="J384" s="91">
        <f t="shared" si="34"/>
        <v>0</v>
      </c>
      <c r="K384" s="91">
        <f t="shared" si="35"/>
        <v>0</v>
      </c>
    </row>
    <row r="385" ht="20.25" customHeight="1" spans="1:11">
      <c r="A385" s="20"/>
      <c r="B385" s="114" t="s">
        <v>491</v>
      </c>
      <c r="C385" s="9">
        <v>0</v>
      </c>
      <c r="D385" s="9">
        <v>0</v>
      </c>
      <c r="E385" s="9">
        <v>0</v>
      </c>
      <c r="F385" s="9">
        <v>686</v>
      </c>
      <c r="G385" s="9">
        <v>806</v>
      </c>
      <c r="H385" s="100">
        <f t="shared" si="32"/>
        <v>0</v>
      </c>
      <c r="I385" s="91">
        <f t="shared" si="33"/>
        <v>0</v>
      </c>
      <c r="J385" s="91">
        <f t="shared" si="34"/>
        <v>0</v>
      </c>
      <c r="K385" s="91">
        <f t="shared" si="35"/>
        <v>117.492711370262</v>
      </c>
    </row>
    <row r="386" ht="20.25" customHeight="1" spans="1:11">
      <c r="A386" s="20"/>
      <c r="B386" s="114" t="s">
        <v>492</v>
      </c>
      <c r="C386" s="9">
        <v>0</v>
      </c>
      <c r="D386" s="9">
        <v>0</v>
      </c>
      <c r="E386" s="9">
        <v>0</v>
      </c>
      <c r="F386" s="9">
        <v>16</v>
      </c>
      <c r="G386" s="9">
        <v>301</v>
      </c>
      <c r="H386" s="100">
        <f t="shared" si="32"/>
        <v>0</v>
      </c>
      <c r="I386" s="91">
        <f t="shared" si="33"/>
        <v>0</v>
      </c>
      <c r="J386" s="91">
        <f t="shared" si="34"/>
        <v>0</v>
      </c>
      <c r="K386" s="91">
        <f t="shared" si="35"/>
        <v>1881.25</v>
      </c>
    </row>
    <row r="387" ht="20.25" customHeight="1" spans="1:11">
      <c r="A387" s="20"/>
      <c r="B387" s="114" t="s">
        <v>493</v>
      </c>
      <c r="C387" s="9">
        <v>0</v>
      </c>
      <c r="D387" s="9">
        <v>1</v>
      </c>
      <c r="E387" s="9">
        <v>166</v>
      </c>
      <c r="F387" s="9">
        <v>340</v>
      </c>
      <c r="G387" s="9">
        <v>166</v>
      </c>
      <c r="H387" s="100">
        <f t="shared" si="32"/>
        <v>0</v>
      </c>
      <c r="I387" s="91">
        <f t="shared" si="33"/>
        <v>16600</v>
      </c>
      <c r="J387" s="91">
        <f t="shared" si="34"/>
        <v>100</v>
      </c>
      <c r="K387" s="91">
        <f t="shared" si="35"/>
        <v>48.8235294117647</v>
      </c>
    </row>
    <row r="388" ht="20.25" customHeight="1" spans="1:11">
      <c r="A388" s="20"/>
      <c r="B388" s="114" t="s">
        <v>494</v>
      </c>
      <c r="C388" s="9">
        <v>0</v>
      </c>
      <c r="D388" s="9">
        <v>0</v>
      </c>
      <c r="E388" s="9">
        <v>0</v>
      </c>
      <c r="F388" s="9">
        <v>84</v>
      </c>
      <c r="G388" s="9">
        <v>0</v>
      </c>
      <c r="H388" s="100">
        <f t="shared" si="32"/>
        <v>0</v>
      </c>
      <c r="I388" s="91">
        <f t="shared" si="33"/>
        <v>0</v>
      </c>
      <c r="J388" s="91">
        <f t="shared" si="34"/>
        <v>0</v>
      </c>
      <c r="K388" s="91">
        <f t="shared" si="35"/>
        <v>0</v>
      </c>
    </row>
    <row r="389" ht="20.25" customHeight="1" spans="1:11">
      <c r="A389" s="20"/>
      <c r="B389" s="114" t="s">
        <v>495</v>
      </c>
      <c r="C389" s="9">
        <v>0</v>
      </c>
      <c r="D389" s="9">
        <v>0</v>
      </c>
      <c r="E389" s="9">
        <v>0</v>
      </c>
      <c r="F389" s="9">
        <v>187</v>
      </c>
      <c r="G389" s="9">
        <v>0</v>
      </c>
      <c r="H389" s="100">
        <f t="shared" si="32"/>
        <v>0</v>
      </c>
      <c r="I389" s="91">
        <f t="shared" si="33"/>
        <v>0</v>
      </c>
      <c r="J389" s="91">
        <f t="shared" si="34"/>
        <v>0</v>
      </c>
      <c r="K389" s="91">
        <f t="shared" si="35"/>
        <v>0</v>
      </c>
    </row>
    <row r="390" ht="20.25" customHeight="1" spans="1:11">
      <c r="A390" s="20"/>
      <c r="B390" s="114" t="s">
        <v>496</v>
      </c>
      <c r="C390" s="9">
        <v>0</v>
      </c>
      <c r="D390" s="9">
        <v>0</v>
      </c>
      <c r="E390" s="9">
        <v>0</v>
      </c>
      <c r="F390" s="9">
        <v>69</v>
      </c>
      <c r="G390" s="9">
        <v>166</v>
      </c>
      <c r="H390" s="100">
        <f t="shared" si="32"/>
        <v>0</v>
      </c>
      <c r="I390" s="91">
        <f t="shared" si="33"/>
        <v>0</v>
      </c>
      <c r="J390" s="91">
        <f t="shared" si="34"/>
        <v>0</v>
      </c>
      <c r="K390" s="91">
        <f t="shared" si="35"/>
        <v>240.579710144928</v>
      </c>
    </row>
    <row r="391" ht="20.25" customHeight="1" spans="1:11">
      <c r="A391" s="20" t="s">
        <v>497</v>
      </c>
      <c r="B391" s="114" t="s">
        <v>67</v>
      </c>
      <c r="C391" s="9">
        <v>0</v>
      </c>
      <c r="D391" s="9">
        <v>48789</v>
      </c>
      <c r="E391" s="9">
        <v>58415</v>
      </c>
      <c r="F391" s="9">
        <v>52194</v>
      </c>
      <c r="G391" s="9">
        <v>51786</v>
      </c>
      <c r="H391" s="100">
        <f t="shared" si="32"/>
        <v>0</v>
      </c>
      <c r="I391" s="91">
        <f t="shared" si="33"/>
        <v>106.142778085224</v>
      </c>
      <c r="J391" s="91">
        <f t="shared" si="34"/>
        <v>88.6518873576992</v>
      </c>
      <c r="K391" s="91">
        <f t="shared" si="35"/>
        <v>99.2183009541327</v>
      </c>
    </row>
    <row r="392" ht="20.25" customHeight="1" spans="1:11">
      <c r="A392" s="20"/>
      <c r="B392" s="114" t="s">
        <v>498</v>
      </c>
      <c r="C392" s="9">
        <v>0</v>
      </c>
      <c r="D392" s="9">
        <v>2772</v>
      </c>
      <c r="E392" s="9">
        <v>2766</v>
      </c>
      <c r="F392" s="9">
        <v>2271</v>
      </c>
      <c r="G392" s="9">
        <v>2766</v>
      </c>
      <c r="H392" s="100">
        <f t="shared" si="32"/>
        <v>0</v>
      </c>
      <c r="I392" s="91">
        <f t="shared" si="33"/>
        <v>99.7835497835498</v>
      </c>
      <c r="J392" s="91">
        <f t="shared" si="34"/>
        <v>100</v>
      </c>
      <c r="K392" s="91">
        <f t="shared" si="35"/>
        <v>121.796565389696</v>
      </c>
    </row>
    <row r="393" ht="20.25" customHeight="1" spans="1:11">
      <c r="A393" s="20"/>
      <c r="B393" s="114" t="s">
        <v>499</v>
      </c>
      <c r="C393" s="9">
        <v>0</v>
      </c>
      <c r="D393" s="9">
        <v>0</v>
      </c>
      <c r="E393" s="9">
        <v>0</v>
      </c>
      <c r="F393" s="9">
        <v>1078</v>
      </c>
      <c r="G393" s="9">
        <v>1076</v>
      </c>
      <c r="H393" s="100">
        <f t="shared" si="32"/>
        <v>0</v>
      </c>
      <c r="I393" s="91">
        <f t="shared" si="33"/>
        <v>0</v>
      </c>
      <c r="J393" s="91">
        <f t="shared" si="34"/>
        <v>0</v>
      </c>
      <c r="K393" s="91">
        <f t="shared" si="35"/>
        <v>99.8144712430427</v>
      </c>
    </row>
    <row r="394" ht="20.25" customHeight="1" spans="1:11">
      <c r="A394" s="20"/>
      <c r="B394" s="114" t="s">
        <v>500</v>
      </c>
      <c r="C394" s="9">
        <v>0</v>
      </c>
      <c r="D394" s="9">
        <v>0</v>
      </c>
      <c r="E394" s="9">
        <v>0</v>
      </c>
      <c r="F394" s="9">
        <v>0</v>
      </c>
      <c r="G394" s="9">
        <v>0</v>
      </c>
      <c r="H394" s="100">
        <f t="shared" si="32"/>
        <v>0</v>
      </c>
      <c r="I394" s="91">
        <f t="shared" si="33"/>
        <v>0</v>
      </c>
      <c r="J394" s="91">
        <f t="shared" si="34"/>
        <v>0</v>
      </c>
      <c r="K394" s="91">
        <f t="shared" si="35"/>
        <v>0</v>
      </c>
    </row>
    <row r="395" ht="20.25" customHeight="1" spans="1:11">
      <c r="A395" s="20"/>
      <c r="B395" s="114" t="s">
        <v>501</v>
      </c>
      <c r="C395" s="9">
        <v>0</v>
      </c>
      <c r="D395" s="9">
        <v>0</v>
      </c>
      <c r="E395" s="9">
        <v>0</v>
      </c>
      <c r="F395" s="9">
        <v>0</v>
      </c>
      <c r="G395" s="9">
        <v>0</v>
      </c>
      <c r="H395" s="100">
        <f t="shared" si="32"/>
        <v>0</v>
      </c>
      <c r="I395" s="91">
        <f t="shared" si="33"/>
        <v>0</v>
      </c>
      <c r="J395" s="91">
        <f t="shared" si="34"/>
        <v>0</v>
      </c>
      <c r="K395" s="91">
        <f t="shared" si="35"/>
        <v>0</v>
      </c>
    </row>
    <row r="396" ht="20.25" customHeight="1" spans="1:11">
      <c r="A396" s="20"/>
      <c r="B396" s="114" t="s">
        <v>502</v>
      </c>
      <c r="C396" s="9">
        <v>0</v>
      </c>
      <c r="D396" s="9">
        <v>0</v>
      </c>
      <c r="E396" s="9">
        <v>0</v>
      </c>
      <c r="F396" s="9">
        <v>0</v>
      </c>
      <c r="G396" s="9">
        <v>0</v>
      </c>
      <c r="H396" s="100">
        <f t="shared" si="32"/>
        <v>0</v>
      </c>
      <c r="I396" s="91">
        <f t="shared" si="33"/>
        <v>0</v>
      </c>
      <c r="J396" s="91">
        <f t="shared" si="34"/>
        <v>0</v>
      </c>
      <c r="K396" s="91">
        <f t="shared" si="35"/>
        <v>0</v>
      </c>
    </row>
    <row r="397" ht="20.25" customHeight="1" spans="1:11">
      <c r="A397" s="20"/>
      <c r="B397" s="114" t="s">
        <v>503</v>
      </c>
      <c r="C397" s="9">
        <v>0</v>
      </c>
      <c r="D397" s="9">
        <v>0</v>
      </c>
      <c r="E397" s="9">
        <v>0</v>
      </c>
      <c r="F397" s="9">
        <v>0</v>
      </c>
      <c r="G397" s="9">
        <v>0</v>
      </c>
      <c r="H397" s="100">
        <f t="shared" si="32"/>
        <v>0</v>
      </c>
      <c r="I397" s="91">
        <f t="shared" si="33"/>
        <v>0</v>
      </c>
      <c r="J397" s="91">
        <f t="shared" si="34"/>
        <v>0</v>
      </c>
      <c r="K397" s="91">
        <f t="shared" si="35"/>
        <v>0</v>
      </c>
    </row>
    <row r="398" ht="20.25" customHeight="1" spans="1:11">
      <c r="A398" s="20"/>
      <c r="B398" s="114" t="s">
        <v>504</v>
      </c>
      <c r="C398" s="9">
        <v>0</v>
      </c>
      <c r="D398" s="9">
        <v>0</v>
      </c>
      <c r="E398" s="9">
        <v>0</v>
      </c>
      <c r="F398" s="9">
        <v>0</v>
      </c>
      <c r="G398" s="9">
        <v>0</v>
      </c>
      <c r="H398" s="100">
        <f t="shared" si="32"/>
        <v>0</v>
      </c>
      <c r="I398" s="91">
        <f t="shared" si="33"/>
        <v>0</v>
      </c>
      <c r="J398" s="91">
        <f t="shared" si="34"/>
        <v>0</v>
      </c>
      <c r="K398" s="91">
        <f t="shared" si="35"/>
        <v>0</v>
      </c>
    </row>
    <row r="399" ht="20.25" customHeight="1" spans="1:11">
      <c r="A399" s="20"/>
      <c r="B399" s="114" t="s">
        <v>505</v>
      </c>
      <c r="C399" s="9">
        <v>0</v>
      </c>
      <c r="D399" s="9">
        <v>0</v>
      </c>
      <c r="E399" s="9">
        <v>0</v>
      </c>
      <c r="F399" s="9">
        <v>0</v>
      </c>
      <c r="G399" s="9">
        <v>0</v>
      </c>
      <c r="H399" s="100">
        <f t="shared" si="32"/>
        <v>0</v>
      </c>
      <c r="I399" s="91">
        <f t="shared" si="33"/>
        <v>0</v>
      </c>
      <c r="J399" s="91">
        <f t="shared" si="34"/>
        <v>0</v>
      </c>
      <c r="K399" s="91">
        <f t="shared" si="35"/>
        <v>0</v>
      </c>
    </row>
    <row r="400" ht="20.25" customHeight="1" spans="1:11">
      <c r="A400" s="20"/>
      <c r="B400" s="114" t="s">
        <v>506</v>
      </c>
      <c r="C400" s="9">
        <v>0</v>
      </c>
      <c r="D400" s="9">
        <v>0</v>
      </c>
      <c r="E400" s="9">
        <v>0</v>
      </c>
      <c r="F400" s="9">
        <v>0</v>
      </c>
      <c r="G400" s="9">
        <v>0</v>
      </c>
      <c r="H400" s="100">
        <f t="shared" si="32"/>
        <v>0</v>
      </c>
      <c r="I400" s="91">
        <f t="shared" si="33"/>
        <v>0</v>
      </c>
      <c r="J400" s="91">
        <f t="shared" si="34"/>
        <v>0</v>
      </c>
      <c r="K400" s="91">
        <f t="shared" si="35"/>
        <v>0</v>
      </c>
    </row>
    <row r="401" ht="20.25" customHeight="1" spans="1:11">
      <c r="A401" s="20"/>
      <c r="B401" s="114" t="s">
        <v>507</v>
      </c>
      <c r="C401" s="9">
        <v>0</v>
      </c>
      <c r="D401" s="9">
        <v>0</v>
      </c>
      <c r="E401" s="9">
        <v>0</v>
      </c>
      <c r="F401" s="9">
        <v>788</v>
      </c>
      <c r="G401" s="9">
        <v>831</v>
      </c>
      <c r="H401" s="100">
        <f t="shared" si="32"/>
        <v>0</v>
      </c>
      <c r="I401" s="91">
        <f t="shared" si="33"/>
        <v>0</v>
      </c>
      <c r="J401" s="91">
        <f t="shared" si="34"/>
        <v>0</v>
      </c>
      <c r="K401" s="91">
        <f t="shared" si="35"/>
        <v>105.456852791878</v>
      </c>
    </row>
    <row r="402" ht="20.25" customHeight="1" spans="1:11">
      <c r="A402" s="20"/>
      <c r="B402" s="114" t="s">
        <v>508</v>
      </c>
      <c r="C402" s="9">
        <v>0</v>
      </c>
      <c r="D402" s="9">
        <v>0</v>
      </c>
      <c r="E402" s="9">
        <v>0</v>
      </c>
      <c r="F402" s="9">
        <v>0</v>
      </c>
      <c r="G402" s="9">
        <v>0</v>
      </c>
      <c r="H402" s="100">
        <f t="shared" si="32"/>
        <v>0</v>
      </c>
      <c r="I402" s="91">
        <f t="shared" si="33"/>
        <v>0</v>
      </c>
      <c r="J402" s="91">
        <f t="shared" si="34"/>
        <v>0</v>
      </c>
      <c r="K402" s="91">
        <f t="shared" si="35"/>
        <v>0</v>
      </c>
    </row>
    <row r="403" ht="20.25" customHeight="1" spans="1:11">
      <c r="A403" s="20"/>
      <c r="B403" s="114" t="s">
        <v>509</v>
      </c>
      <c r="C403" s="9">
        <v>0</v>
      </c>
      <c r="D403" s="9">
        <v>0</v>
      </c>
      <c r="E403" s="9">
        <v>0</v>
      </c>
      <c r="F403" s="9">
        <v>0</v>
      </c>
      <c r="G403" s="9">
        <v>0</v>
      </c>
      <c r="H403" s="100">
        <f t="shared" si="32"/>
        <v>0</v>
      </c>
      <c r="I403" s="91">
        <f t="shared" si="33"/>
        <v>0</v>
      </c>
      <c r="J403" s="91">
        <f t="shared" si="34"/>
        <v>0</v>
      </c>
      <c r="K403" s="91">
        <f t="shared" si="35"/>
        <v>0</v>
      </c>
    </row>
    <row r="404" ht="20.25" customHeight="1" spans="1:11">
      <c r="A404" s="20"/>
      <c r="B404" s="114" t="s">
        <v>510</v>
      </c>
      <c r="C404" s="9">
        <v>0</v>
      </c>
      <c r="D404" s="9">
        <v>0</v>
      </c>
      <c r="E404" s="9">
        <v>0</v>
      </c>
      <c r="F404" s="9">
        <v>0</v>
      </c>
      <c r="G404" s="9">
        <v>0</v>
      </c>
      <c r="H404" s="100">
        <f t="shared" si="32"/>
        <v>0</v>
      </c>
      <c r="I404" s="91">
        <f t="shared" si="33"/>
        <v>0</v>
      </c>
      <c r="J404" s="91">
        <f t="shared" si="34"/>
        <v>0</v>
      </c>
      <c r="K404" s="91">
        <f t="shared" si="35"/>
        <v>0</v>
      </c>
    </row>
    <row r="405" ht="20.25" customHeight="1" spans="1:11">
      <c r="A405" s="20"/>
      <c r="B405" s="114" t="s">
        <v>511</v>
      </c>
      <c r="C405" s="9">
        <v>0</v>
      </c>
      <c r="D405" s="9">
        <v>0</v>
      </c>
      <c r="E405" s="9">
        <v>0</v>
      </c>
      <c r="F405" s="9">
        <v>0</v>
      </c>
      <c r="G405" s="9">
        <v>0</v>
      </c>
      <c r="H405" s="100">
        <f t="shared" si="32"/>
        <v>0</v>
      </c>
      <c r="I405" s="91">
        <f t="shared" si="33"/>
        <v>0</v>
      </c>
      <c r="J405" s="91">
        <f t="shared" si="34"/>
        <v>0</v>
      </c>
      <c r="K405" s="91">
        <f t="shared" si="35"/>
        <v>0</v>
      </c>
    </row>
    <row r="406" ht="20.25" customHeight="1" spans="1:11">
      <c r="A406" s="20"/>
      <c r="B406" s="114" t="s">
        <v>512</v>
      </c>
      <c r="C406" s="9">
        <v>0</v>
      </c>
      <c r="D406" s="9">
        <v>0</v>
      </c>
      <c r="E406" s="9">
        <v>0</v>
      </c>
      <c r="F406" s="9">
        <v>0</v>
      </c>
      <c r="G406" s="9">
        <v>0</v>
      </c>
      <c r="H406" s="100">
        <f t="shared" si="32"/>
        <v>0</v>
      </c>
      <c r="I406" s="91">
        <f t="shared" si="33"/>
        <v>0</v>
      </c>
      <c r="J406" s="91">
        <f t="shared" si="34"/>
        <v>0</v>
      </c>
      <c r="K406" s="91">
        <f t="shared" si="35"/>
        <v>0</v>
      </c>
    </row>
    <row r="407" ht="20.25" customHeight="1" spans="1:11">
      <c r="A407" s="20"/>
      <c r="B407" s="114" t="s">
        <v>513</v>
      </c>
      <c r="C407" s="9">
        <v>0</v>
      </c>
      <c r="D407" s="9">
        <v>0</v>
      </c>
      <c r="E407" s="9">
        <v>0</v>
      </c>
      <c r="F407" s="9">
        <v>0</v>
      </c>
      <c r="G407" s="9">
        <v>0</v>
      </c>
      <c r="H407" s="100">
        <f t="shared" si="32"/>
        <v>0</v>
      </c>
      <c r="I407" s="91">
        <f t="shared" si="33"/>
        <v>0</v>
      </c>
      <c r="J407" s="91">
        <f t="shared" si="34"/>
        <v>0</v>
      </c>
      <c r="K407" s="91">
        <f t="shared" si="35"/>
        <v>0</v>
      </c>
    </row>
    <row r="408" ht="20.25" customHeight="1" spans="1:11">
      <c r="A408" s="20"/>
      <c r="B408" s="114" t="s">
        <v>514</v>
      </c>
      <c r="C408" s="9">
        <v>0</v>
      </c>
      <c r="D408" s="9">
        <v>0</v>
      </c>
      <c r="E408" s="9">
        <v>0</v>
      </c>
      <c r="F408" s="9">
        <v>0</v>
      </c>
      <c r="G408" s="9">
        <v>0</v>
      </c>
      <c r="H408" s="100">
        <f t="shared" si="32"/>
        <v>0</v>
      </c>
      <c r="I408" s="91">
        <f t="shared" si="33"/>
        <v>0</v>
      </c>
      <c r="J408" s="91">
        <f t="shared" si="34"/>
        <v>0</v>
      </c>
      <c r="K408" s="91">
        <f t="shared" si="35"/>
        <v>0</v>
      </c>
    </row>
    <row r="409" ht="20.25" customHeight="1" spans="1:11">
      <c r="A409" s="20"/>
      <c r="B409" s="114" t="s">
        <v>515</v>
      </c>
      <c r="C409" s="9">
        <v>0</v>
      </c>
      <c r="D409" s="9">
        <v>0</v>
      </c>
      <c r="E409" s="9">
        <v>0</v>
      </c>
      <c r="F409" s="9">
        <v>125</v>
      </c>
      <c r="G409" s="9">
        <v>143</v>
      </c>
      <c r="H409" s="100">
        <f t="shared" si="32"/>
        <v>0</v>
      </c>
      <c r="I409" s="91">
        <f t="shared" si="33"/>
        <v>0</v>
      </c>
      <c r="J409" s="91">
        <f t="shared" si="34"/>
        <v>0</v>
      </c>
      <c r="K409" s="91">
        <f t="shared" si="35"/>
        <v>114.4</v>
      </c>
    </row>
    <row r="410" ht="20.25" customHeight="1" spans="1:11">
      <c r="A410" s="20"/>
      <c r="B410" s="114" t="s">
        <v>516</v>
      </c>
      <c r="C410" s="9">
        <v>0</v>
      </c>
      <c r="D410" s="9">
        <v>0</v>
      </c>
      <c r="E410" s="9">
        <v>0</v>
      </c>
      <c r="F410" s="9">
        <v>280</v>
      </c>
      <c r="G410" s="9">
        <v>716</v>
      </c>
      <c r="H410" s="100">
        <f t="shared" si="32"/>
        <v>0</v>
      </c>
      <c r="I410" s="91">
        <f t="shared" si="33"/>
        <v>0</v>
      </c>
      <c r="J410" s="91">
        <f t="shared" si="34"/>
        <v>0</v>
      </c>
      <c r="K410" s="91">
        <f t="shared" si="35"/>
        <v>255.714285714286</v>
      </c>
    </row>
    <row r="411" ht="20.25" customHeight="1" spans="1:11">
      <c r="A411" s="20"/>
      <c r="B411" s="114" t="s">
        <v>517</v>
      </c>
      <c r="C411" s="9">
        <v>0</v>
      </c>
      <c r="D411" s="9">
        <v>583</v>
      </c>
      <c r="E411" s="9">
        <v>748</v>
      </c>
      <c r="F411" s="9">
        <v>1411</v>
      </c>
      <c r="G411" s="9">
        <v>748</v>
      </c>
      <c r="H411" s="100">
        <f t="shared" si="32"/>
        <v>0</v>
      </c>
      <c r="I411" s="91">
        <f t="shared" si="33"/>
        <v>128.301886792453</v>
      </c>
      <c r="J411" s="91">
        <f t="shared" si="34"/>
        <v>100</v>
      </c>
      <c r="K411" s="91">
        <f t="shared" si="35"/>
        <v>53.0120481927711</v>
      </c>
    </row>
    <row r="412" ht="20.25" customHeight="1" spans="1:11">
      <c r="A412" s="20"/>
      <c r="B412" s="114" t="s">
        <v>518</v>
      </c>
      <c r="C412" s="9">
        <v>0</v>
      </c>
      <c r="D412" s="9">
        <v>0</v>
      </c>
      <c r="E412" s="9">
        <v>0</v>
      </c>
      <c r="F412" s="9">
        <v>377</v>
      </c>
      <c r="G412" s="9">
        <v>393</v>
      </c>
      <c r="H412" s="100">
        <f t="shared" si="32"/>
        <v>0</v>
      </c>
      <c r="I412" s="91">
        <f t="shared" si="33"/>
        <v>0</v>
      </c>
      <c r="J412" s="91">
        <f t="shared" si="34"/>
        <v>0</v>
      </c>
      <c r="K412" s="91">
        <f t="shared" si="35"/>
        <v>104.244031830239</v>
      </c>
    </row>
    <row r="413" ht="20.25" customHeight="1" spans="1:11">
      <c r="A413" s="20"/>
      <c r="B413" s="114" t="s">
        <v>519</v>
      </c>
      <c r="C413" s="9">
        <v>0</v>
      </c>
      <c r="D413" s="9">
        <v>0</v>
      </c>
      <c r="E413" s="9">
        <v>0</v>
      </c>
      <c r="F413" s="9">
        <v>0</v>
      </c>
      <c r="G413" s="9">
        <v>0</v>
      </c>
      <c r="H413" s="100">
        <f t="shared" si="32"/>
        <v>0</v>
      </c>
      <c r="I413" s="91">
        <f t="shared" si="33"/>
        <v>0</v>
      </c>
      <c r="J413" s="91">
        <f t="shared" si="34"/>
        <v>0</v>
      </c>
      <c r="K413" s="91">
        <f t="shared" si="35"/>
        <v>0</v>
      </c>
    </row>
    <row r="414" ht="20.25" customHeight="1" spans="1:11">
      <c r="A414" s="20"/>
      <c r="B414" s="114" t="s">
        <v>520</v>
      </c>
      <c r="C414" s="9">
        <v>0</v>
      </c>
      <c r="D414" s="9">
        <v>0</v>
      </c>
      <c r="E414" s="9">
        <v>0</v>
      </c>
      <c r="F414" s="9">
        <v>0</v>
      </c>
      <c r="G414" s="9">
        <v>0</v>
      </c>
      <c r="H414" s="100">
        <f t="shared" si="32"/>
        <v>0</v>
      </c>
      <c r="I414" s="91">
        <f t="shared" si="33"/>
        <v>0</v>
      </c>
      <c r="J414" s="91">
        <f t="shared" si="34"/>
        <v>0</v>
      </c>
      <c r="K414" s="91">
        <f t="shared" si="35"/>
        <v>0</v>
      </c>
    </row>
    <row r="415" ht="20.25" customHeight="1" spans="1:11">
      <c r="A415" s="20"/>
      <c r="B415" s="114" t="s">
        <v>521</v>
      </c>
      <c r="C415" s="9">
        <v>0</v>
      </c>
      <c r="D415" s="9">
        <v>0</v>
      </c>
      <c r="E415" s="9">
        <v>0</v>
      </c>
      <c r="F415" s="9">
        <v>0</v>
      </c>
      <c r="G415" s="9">
        <v>0</v>
      </c>
      <c r="H415" s="100">
        <f t="shared" si="32"/>
        <v>0</v>
      </c>
      <c r="I415" s="91">
        <f t="shared" si="33"/>
        <v>0</v>
      </c>
      <c r="J415" s="91">
        <f t="shared" si="34"/>
        <v>0</v>
      </c>
      <c r="K415" s="91">
        <f t="shared" si="35"/>
        <v>0</v>
      </c>
    </row>
    <row r="416" ht="20.25" customHeight="1" spans="1:11">
      <c r="A416" s="20"/>
      <c r="B416" s="114" t="s">
        <v>522</v>
      </c>
      <c r="C416" s="9">
        <v>0</v>
      </c>
      <c r="D416" s="9">
        <v>0</v>
      </c>
      <c r="E416" s="9">
        <v>0</v>
      </c>
      <c r="F416" s="9">
        <v>2</v>
      </c>
      <c r="G416" s="9">
        <v>0</v>
      </c>
      <c r="H416" s="100">
        <f t="shared" si="32"/>
        <v>0</v>
      </c>
      <c r="I416" s="91">
        <f t="shared" si="33"/>
        <v>0</v>
      </c>
      <c r="J416" s="91">
        <f t="shared" si="34"/>
        <v>0</v>
      </c>
      <c r="K416" s="91">
        <f t="shared" si="35"/>
        <v>0</v>
      </c>
    </row>
    <row r="417" ht="20.25" customHeight="1" spans="1:11">
      <c r="A417" s="20"/>
      <c r="B417" s="114" t="s">
        <v>523</v>
      </c>
      <c r="C417" s="9">
        <v>0</v>
      </c>
      <c r="D417" s="9">
        <v>0</v>
      </c>
      <c r="E417" s="9">
        <v>0</v>
      </c>
      <c r="F417" s="9">
        <v>873</v>
      </c>
      <c r="G417" s="9">
        <v>121</v>
      </c>
      <c r="H417" s="100">
        <f t="shared" si="32"/>
        <v>0</v>
      </c>
      <c r="I417" s="91">
        <f t="shared" si="33"/>
        <v>0</v>
      </c>
      <c r="J417" s="91">
        <f t="shared" si="34"/>
        <v>0</v>
      </c>
      <c r="K417" s="91">
        <f t="shared" si="35"/>
        <v>13.8602520045819</v>
      </c>
    </row>
    <row r="418" ht="20.25" customHeight="1" spans="1:11">
      <c r="A418" s="20"/>
      <c r="B418" s="114" t="s">
        <v>524</v>
      </c>
      <c r="C418" s="9">
        <v>0</v>
      </c>
      <c r="D418" s="9">
        <v>0</v>
      </c>
      <c r="E418" s="9">
        <v>0</v>
      </c>
      <c r="F418" s="9">
        <v>159</v>
      </c>
      <c r="G418" s="9">
        <v>234</v>
      </c>
      <c r="H418" s="100">
        <f t="shared" si="32"/>
        <v>0</v>
      </c>
      <c r="I418" s="91">
        <f t="shared" si="33"/>
        <v>0</v>
      </c>
      <c r="J418" s="91">
        <f t="shared" si="34"/>
        <v>0</v>
      </c>
      <c r="K418" s="91">
        <f t="shared" si="35"/>
        <v>147.169811320755</v>
      </c>
    </row>
    <row r="419" ht="20.25" customHeight="1" spans="1:11">
      <c r="A419" s="20"/>
      <c r="B419" s="114" t="s">
        <v>525</v>
      </c>
      <c r="C419" s="9">
        <v>0</v>
      </c>
      <c r="D419" s="9">
        <v>0</v>
      </c>
      <c r="E419" s="9">
        <v>0</v>
      </c>
      <c r="F419" s="9">
        <v>0</v>
      </c>
      <c r="G419" s="9">
        <v>0</v>
      </c>
      <c r="H419" s="100">
        <f t="shared" si="32"/>
        <v>0</v>
      </c>
      <c r="I419" s="91">
        <f t="shared" si="33"/>
        <v>0</v>
      </c>
      <c r="J419" s="91">
        <f t="shared" si="34"/>
        <v>0</v>
      </c>
      <c r="K419" s="91">
        <f t="shared" si="35"/>
        <v>0</v>
      </c>
    </row>
    <row r="420" ht="20.25" customHeight="1" spans="1:11">
      <c r="A420" s="20"/>
      <c r="B420" s="114" t="s">
        <v>526</v>
      </c>
      <c r="C420" s="9">
        <v>0</v>
      </c>
      <c r="D420" s="9">
        <v>0</v>
      </c>
      <c r="E420" s="9">
        <v>0</v>
      </c>
      <c r="F420" s="9">
        <v>0</v>
      </c>
      <c r="G420" s="9">
        <v>0</v>
      </c>
      <c r="H420" s="100">
        <f t="shared" si="32"/>
        <v>0</v>
      </c>
      <c r="I420" s="91">
        <f t="shared" si="33"/>
        <v>0</v>
      </c>
      <c r="J420" s="91">
        <f t="shared" si="34"/>
        <v>0</v>
      </c>
      <c r="K420" s="91">
        <f t="shared" si="35"/>
        <v>0</v>
      </c>
    </row>
    <row r="421" ht="20.25" customHeight="1" spans="1:11">
      <c r="A421" s="20"/>
      <c r="B421" s="114" t="s">
        <v>527</v>
      </c>
      <c r="C421" s="9">
        <v>0</v>
      </c>
      <c r="D421" s="9">
        <v>36224</v>
      </c>
      <c r="E421" s="9">
        <v>30399</v>
      </c>
      <c r="F421" s="9">
        <v>22424</v>
      </c>
      <c r="G421" s="9">
        <v>30399</v>
      </c>
      <c r="H421" s="100">
        <f t="shared" si="32"/>
        <v>0</v>
      </c>
      <c r="I421" s="91">
        <f t="shared" si="33"/>
        <v>83.9195008833922</v>
      </c>
      <c r="J421" s="91">
        <f t="shared" si="34"/>
        <v>100</v>
      </c>
      <c r="K421" s="91">
        <f t="shared" si="35"/>
        <v>135.564573671067</v>
      </c>
    </row>
    <row r="422" ht="20.25" customHeight="1" spans="1:11">
      <c r="A422" s="20"/>
      <c r="B422" s="114" t="s">
        <v>528</v>
      </c>
      <c r="C422" s="9">
        <v>0</v>
      </c>
      <c r="D422" s="9">
        <v>0</v>
      </c>
      <c r="E422" s="9">
        <v>0</v>
      </c>
      <c r="F422" s="9">
        <v>1754</v>
      </c>
      <c r="G422" s="9">
        <v>5209</v>
      </c>
      <c r="H422" s="100">
        <f t="shared" si="32"/>
        <v>0</v>
      </c>
      <c r="I422" s="91">
        <f t="shared" si="33"/>
        <v>0</v>
      </c>
      <c r="J422" s="91">
        <f t="shared" si="34"/>
        <v>0</v>
      </c>
      <c r="K422" s="91">
        <f t="shared" si="35"/>
        <v>296.978335233751</v>
      </c>
    </row>
    <row r="423" ht="20.25" customHeight="1" spans="1:11">
      <c r="A423" s="20"/>
      <c r="B423" s="114" t="s">
        <v>529</v>
      </c>
      <c r="C423" s="9">
        <v>0</v>
      </c>
      <c r="D423" s="9">
        <v>0</v>
      </c>
      <c r="E423" s="9">
        <v>0</v>
      </c>
      <c r="F423" s="9">
        <v>4035</v>
      </c>
      <c r="G423" s="9">
        <v>4288</v>
      </c>
      <c r="H423" s="100">
        <f t="shared" si="32"/>
        <v>0</v>
      </c>
      <c r="I423" s="91">
        <f t="shared" si="33"/>
        <v>0</v>
      </c>
      <c r="J423" s="91">
        <f t="shared" si="34"/>
        <v>0</v>
      </c>
      <c r="K423" s="91">
        <f t="shared" si="35"/>
        <v>106.270136307311</v>
      </c>
    </row>
    <row r="424" ht="20.25" customHeight="1" spans="1:11">
      <c r="A424" s="20"/>
      <c r="B424" s="114" t="s">
        <v>530</v>
      </c>
      <c r="C424" s="9">
        <v>0</v>
      </c>
      <c r="D424" s="9">
        <v>0</v>
      </c>
      <c r="E424" s="9">
        <v>0</v>
      </c>
      <c r="F424" s="9">
        <v>35</v>
      </c>
      <c r="G424" s="9">
        <v>35</v>
      </c>
      <c r="H424" s="100">
        <f t="shared" ref="H424:H487" si="36">IF(C424&lt;&gt;0,(G424/C424)*100,0)</f>
        <v>0</v>
      </c>
      <c r="I424" s="91">
        <f t="shared" ref="I424:I487" si="37">IF(D424&lt;&gt;0,(G424/D424)*100,0)</f>
        <v>0</v>
      </c>
      <c r="J424" s="91">
        <f t="shared" ref="J424:J487" si="38">IF(E424&lt;&gt;0,(G424/E424)*100,0)</f>
        <v>0</v>
      </c>
      <c r="K424" s="91">
        <f t="shared" ref="K424:K487" si="39">IF(F424&lt;&gt;0,(G424/F424)*100,0)</f>
        <v>100</v>
      </c>
    </row>
    <row r="425" ht="20.25" customHeight="1" spans="1:11">
      <c r="A425" s="20"/>
      <c r="B425" s="114" t="s">
        <v>531</v>
      </c>
      <c r="C425" s="9">
        <v>0</v>
      </c>
      <c r="D425" s="9">
        <v>0</v>
      </c>
      <c r="E425" s="9">
        <v>0</v>
      </c>
      <c r="F425" s="9">
        <v>12435</v>
      </c>
      <c r="G425" s="9">
        <v>13848</v>
      </c>
      <c r="H425" s="100">
        <f t="shared" si="36"/>
        <v>0</v>
      </c>
      <c r="I425" s="91">
        <f t="shared" si="37"/>
        <v>0</v>
      </c>
      <c r="J425" s="91">
        <f t="shared" si="38"/>
        <v>0</v>
      </c>
      <c r="K425" s="91">
        <f t="shared" si="39"/>
        <v>111.363088057901</v>
      </c>
    </row>
    <row r="426" ht="20.25" customHeight="1" spans="1:11">
      <c r="A426" s="20"/>
      <c r="B426" s="114" t="s">
        <v>532</v>
      </c>
      <c r="C426" s="9">
        <v>0</v>
      </c>
      <c r="D426" s="9">
        <v>0</v>
      </c>
      <c r="E426" s="9">
        <v>0</v>
      </c>
      <c r="F426" s="9">
        <v>2150</v>
      </c>
      <c r="G426" s="9">
        <v>3330</v>
      </c>
      <c r="H426" s="100">
        <f t="shared" si="36"/>
        <v>0</v>
      </c>
      <c r="I426" s="91">
        <f t="shared" si="37"/>
        <v>0</v>
      </c>
      <c r="J426" s="91">
        <f t="shared" si="38"/>
        <v>0</v>
      </c>
      <c r="K426" s="91">
        <f t="shared" si="39"/>
        <v>154.883720930233</v>
      </c>
    </row>
    <row r="427" ht="20.25" customHeight="1" spans="1:11">
      <c r="A427" s="20"/>
      <c r="B427" s="114" t="s">
        <v>533</v>
      </c>
      <c r="C427" s="9">
        <v>0</v>
      </c>
      <c r="D427" s="9">
        <v>0</v>
      </c>
      <c r="E427" s="9">
        <v>0</v>
      </c>
      <c r="F427" s="9">
        <v>1979</v>
      </c>
      <c r="G427" s="9">
        <v>3600</v>
      </c>
      <c r="H427" s="100">
        <f t="shared" si="36"/>
        <v>0</v>
      </c>
      <c r="I427" s="91">
        <f t="shared" si="37"/>
        <v>0</v>
      </c>
      <c r="J427" s="91">
        <f t="shared" si="38"/>
        <v>0</v>
      </c>
      <c r="K427" s="91">
        <f t="shared" si="39"/>
        <v>181.910055583628</v>
      </c>
    </row>
    <row r="428" ht="20.25" customHeight="1" spans="1:11">
      <c r="A428" s="20"/>
      <c r="B428" s="114" t="s">
        <v>534</v>
      </c>
      <c r="C428" s="9">
        <v>0</v>
      </c>
      <c r="D428" s="9">
        <v>0</v>
      </c>
      <c r="E428" s="9">
        <v>0</v>
      </c>
      <c r="F428" s="9">
        <v>0</v>
      </c>
      <c r="G428" s="9">
        <v>0</v>
      </c>
      <c r="H428" s="100">
        <f t="shared" si="36"/>
        <v>0</v>
      </c>
      <c r="I428" s="91">
        <f t="shared" si="37"/>
        <v>0</v>
      </c>
      <c r="J428" s="91">
        <f t="shared" si="38"/>
        <v>0</v>
      </c>
      <c r="K428" s="91">
        <f t="shared" si="39"/>
        <v>0</v>
      </c>
    </row>
    <row r="429" ht="20.25" customHeight="1" spans="1:11">
      <c r="A429" s="20"/>
      <c r="B429" s="114" t="s">
        <v>535</v>
      </c>
      <c r="C429" s="9">
        <v>0</v>
      </c>
      <c r="D429" s="9">
        <v>0</v>
      </c>
      <c r="E429" s="9">
        <v>0</v>
      </c>
      <c r="F429" s="9">
        <v>36</v>
      </c>
      <c r="G429" s="9">
        <v>89</v>
      </c>
      <c r="H429" s="100">
        <f t="shared" si="36"/>
        <v>0</v>
      </c>
      <c r="I429" s="91">
        <f t="shared" si="37"/>
        <v>0</v>
      </c>
      <c r="J429" s="91">
        <f t="shared" si="38"/>
        <v>0</v>
      </c>
      <c r="K429" s="91">
        <f t="shared" si="39"/>
        <v>247.222222222222</v>
      </c>
    </row>
    <row r="430" ht="20.25" customHeight="1" spans="1:11">
      <c r="A430" s="20"/>
      <c r="B430" s="114" t="s">
        <v>536</v>
      </c>
      <c r="C430" s="9">
        <v>0</v>
      </c>
      <c r="D430" s="9">
        <v>0</v>
      </c>
      <c r="E430" s="9">
        <v>0</v>
      </c>
      <c r="F430" s="9">
        <v>145</v>
      </c>
      <c r="G430" s="9">
        <v>0</v>
      </c>
      <c r="H430" s="100">
        <f t="shared" si="36"/>
        <v>0</v>
      </c>
      <c r="I430" s="91">
        <f t="shared" si="37"/>
        <v>0</v>
      </c>
      <c r="J430" s="91">
        <f t="shared" si="38"/>
        <v>0</v>
      </c>
      <c r="K430" s="91">
        <f t="shared" si="39"/>
        <v>0</v>
      </c>
    </row>
    <row r="431" ht="20.25" customHeight="1" spans="1:11">
      <c r="A431" s="20"/>
      <c r="B431" s="114" t="s">
        <v>537</v>
      </c>
      <c r="C431" s="9">
        <v>0</v>
      </c>
      <c r="D431" s="9">
        <v>0</v>
      </c>
      <c r="E431" s="9">
        <v>0</v>
      </c>
      <c r="F431" s="9">
        <v>145</v>
      </c>
      <c r="G431" s="9">
        <v>0</v>
      </c>
      <c r="H431" s="100">
        <f t="shared" si="36"/>
        <v>0</v>
      </c>
      <c r="I431" s="91">
        <f t="shared" si="37"/>
        <v>0</v>
      </c>
      <c r="J431" s="91">
        <f t="shared" si="38"/>
        <v>0</v>
      </c>
      <c r="K431" s="91">
        <f t="shared" si="39"/>
        <v>0</v>
      </c>
    </row>
    <row r="432" ht="20.25" customHeight="1" spans="1:11">
      <c r="A432" s="20"/>
      <c r="B432" s="114" t="s">
        <v>538</v>
      </c>
      <c r="C432" s="9">
        <v>0</v>
      </c>
      <c r="D432" s="9">
        <v>0</v>
      </c>
      <c r="E432" s="9">
        <v>0</v>
      </c>
      <c r="F432" s="9">
        <v>0</v>
      </c>
      <c r="G432" s="9">
        <v>0</v>
      </c>
      <c r="H432" s="100">
        <f t="shared" si="36"/>
        <v>0</v>
      </c>
      <c r="I432" s="91">
        <f t="shared" si="37"/>
        <v>0</v>
      </c>
      <c r="J432" s="91">
        <f t="shared" si="38"/>
        <v>0</v>
      </c>
      <c r="K432" s="91">
        <f t="shared" si="39"/>
        <v>0</v>
      </c>
    </row>
    <row r="433" ht="20.25" customHeight="1" spans="1:11">
      <c r="A433" s="20"/>
      <c r="B433" s="114" t="s">
        <v>539</v>
      </c>
      <c r="C433" s="9">
        <v>0</v>
      </c>
      <c r="D433" s="9">
        <v>0</v>
      </c>
      <c r="E433" s="9">
        <v>0</v>
      </c>
      <c r="F433" s="9">
        <v>0</v>
      </c>
      <c r="G433" s="9">
        <v>0</v>
      </c>
      <c r="H433" s="100">
        <f t="shared" si="36"/>
        <v>0</v>
      </c>
      <c r="I433" s="91">
        <f t="shared" si="37"/>
        <v>0</v>
      </c>
      <c r="J433" s="91">
        <f t="shared" si="38"/>
        <v>0</v>
      </c>
      <c r="K433" s="91">
        <f t="shared" si="39"/>
        <v>0</v>
      </c>
    </row>
    <row r="434" ht="20.25" customHeight="1" spans="1:11">
      <c r="A434" s="20"/>
      <c r="B434" s="114" t="s">
        <v>540</v>
      </c>
      <c r="C434" s="9">
        <v>0</v>
      </c>
      <c r="D434" s="9">
        <v>536</v>
      </c>
      <c r="E434" s="9">
        <v>2963</v>
      </c>
      <c r="F434" s="9">
        <v>3052</v>
      </c>
      <c r="G434" s="9">
        <v>1963</v>
      </c>
      <c r="H434" s="100">
        <f t="shared" si="36"/>
        <v>0</v>
      </c>
      <c r="I434" s="91">
        <f t="shared" si="37"/>
        <v>366.231343283582</v>
      </c>
      <c r="J434" s="91">
        <f t="shared" si="38"/>
        <v>66.2504218697266</v>
      </c>
      <c r="K434" s="91">
        <f t="shared" si="39"/>
        <v>64.3184796854522</v>
      </c>
    </row>
    <row r="435" ht="20.25" customHeight="1" spans="1:11">
      <c r="A435" s="20"/>
      <c r="B435" s="114" t="s">
        <v>541</v>
      </c>
      <c r="C435" s="9">
        <v>0</v>
      </c>
      <c r="D435" s="9">
        <v>0</v>
      </c>
      <c r="E435" s="9">
        <v>0</v>
      </c>
      <c r="F435" s="9">
        <v>0</v>
      </c>
      <c r="G435" s="9">
        <v>0</v>
      </c>
      <c r="H435" s="100">
        <f t="shared" si="36"/>
        <v>0</v>
      </c>
      <c r="I435" s="91">
        <f t="shared" si="37"/>
        <v>0</v>
      </c>
      <c r="J435" s="91">
        <f t="shared" si="38"/>
        <v>0</v>
      </c>
      <c r="K435" s="91">
        <f t="shared" si="39"/>
        <v>0</v>
      </c>
    </row>
    <row r="436" ht="20.25" customHeight="1" spans="1:11">
      <c r="A436" s="20"/>
      <c r="B436" s="114" t="s">
        <v>542</v>
      </c>
      <c r="C436" s="9">
        <v>0</v>
      </c>
      <c r="D436" s="9">
        <v>0</v>
      </c>
      <c r="E436" s="9">
        <v>0</v>
      </c>
      <c r="F436" s="9">
        <v>0</v>
      </c>
      <c r="G436" s="9">
        <v>0</v>
      </c>
      <c r="H436" s="100">
        <f t="shared" si="36"/>
        <v>0</v>
      </c>
      <c r="I436" s="91">
        <f t="shared" si="37"/>
        <v>0</v>
      </c>
      <c r="J436" s="91">
        <f t="shared" si="38"/>
        <v>0</v>
      </c>
      <c r="K436" s="91">
        <f t="shared" si="39"/>
        <v>0</v>
      </c>
    </row>
    <row r="437" ht="20.25" customHeight="1" spans="1:11">
      <c r="A437" s="20"/>
      <c r="B437" s="114" t="s">
        <v>543</v>
      </c>
      <c r="C437" s="9">
        <v>0</v>
      </c>
      <c r="D437" s="9">
        <v>0</v>
      </c>
      <c r="E437" s="9">
        <v>0</v>
      </c>
      <c r="F437" s="9">
        <v>1</v>
      </c>
      <c r="G437" s="9">
        <v>12</v>
      </c>
      <c r="H437" s="100">
        <f t="shared" si="36"/>
        <v>0</v>
      </c>
      <c r="I437" s="91">
        <f t="shared" si="37"/>
        <v>0</v>
      </c>
      <c r="J437" s="91">
        <f t="shared" si="38"/>
        <v>0</v>
      </c>
      <c r="K437" s="91">
        <f t="shared" si="39"/>
        <v>1200</v>
      </c>
    </row>
    <row r="438" ht="20.25" customHeight="1" spans="1:11">
      <c r="A438" s="20"/>
      <c r="B438" s="114" t="s">
        <v>544</v>
      </c>
      <c r="C438" s="9">
        <v>0</v>
      </c>
      <c r="D438" s="9">
        <v>0</v>
      </c>
      <c r="E438" s="9">
        <v>0</v>
      </c>
      <c r="F438" s="9">
        <v>1</v>
      </c>
      <c r="G438" s="9">
        <v>0</v>
      </c>
      <c r="H438" s="100">
        <f t="shared" si="36"/>
        <v>0</v>
      </c>
      <c r="I438" s="91">
        <f t="shared" si="37"/>
        <v>0</v>
      </c>
      <c r="J438" s="91">
        <f t="shared" si="38"/>
        <v>0</v>
      </c>
      <c r="K438" s="91">
        <f t="shared" si="39"/>
        <v>0</v>
      </c>
    </row>
    <row r="439" ht="20.25" customHeight="1" spans="1:11">
      <c r="A439" s="20"/>
      <c r="B439" s="114" t="s">
        <v>545</v>
      </c>
      <c r="C439" s="9">
        <v>0</v>
      </c>
      <c r="D439" s="9">
        <v>0</v>
      </c>
      <c r="E439" s="9">
        <v>0</v>
      </c>
      <c r="F439" s="9">
        <v>0</v>
      </c>
      <c r="G439" s="9">
        <v>0</v>
      </c>
      <c r="H439" s="100">
        <f t="shared" si="36"/>
        <v>0</v>
      </c>
      <c r="I439" s="91">
        <f t="shared" si="37"/>
        <v>0</v>
      </c>
      <c r="J439" s="91">
        <f t="shared" si="38"/>
        <v>0</v>
      </c>
      <c r="K439" s="91">
        <f t="shared" si="39"/>
        <v>0</v>
      </c>
    </row>
    <row r="440" ht="20.25" customHeight="1" spans="1:11">
      <c r="A440" s="20"/>
      <c r="B440" s="114" t="s">
        <v>546</v>
      </c>
      <c r="C440" s="9">
        <v>0</v>
      </c>
      <c r="D440" s="9">
        <v>0</v>
      </c>
      <c r="E440" s="9">
        <v>0</v>
      </c>
      <c r="F440" s="9">
        <v>9</v>
      </c>
      <c r="G440" s="9">
        <v>169</v>
      </c>
      <c r="H440" s="100">
        <f t="shared" si="36"/>
        <v>0</v>
      </c>
      <c r="I440" s="91">
        <f t="shared" si="37"/>
        <v>0</v>
      </c>
      <c r="J440" s="91">
        <f t="shared" si="38"/>
        <v>0</v>
      </c>
      <c r="K440" s="91">
        <f t="shared" si="39"/>
        <v>1877.77777777778</v>
      </c>
    </row>
    <row r="441" ht="20.25" customHeight="1" spans="1:11">
      <c r="A441" s="20"/>
      <c r="B441" s="114" t="s">
        <v>547</v>
      </c>
      <c r="C441" s="9">
        <v>0</v>
      </c>
      <c r="D441" s="9">
        <v>0</v>
      </c>
      <c r="E441" s="9">
        <v>0</v>
      </c>
      <c r="F441" s="9">
        <v>0</v>
      </c>
      <c r="G441" s="9">
        <v>10</v>
      </c>
      <c r="H441" s="100">
        <f t="shared" si="36"/>
        <v>0</v>
      </c>
      <c r="I441" s="91">
        <f t="shared" si="37"/>
        <v>0</v>
      </c>
      <c r="J441" s="91">
        <f t="shared" si="38"/>
        <v>0</v>
      </c>
      <c r="K441" s="91">
        <f t="shared" si="39"/>
        <v>0</v>
      </c>
    </row>
    <row r="442" ht="20.25" customHeight="1" spans="1:11">
      <c r="A442" s="20"/>
      <c r="B442" s="114" t="s">
        <v>548</v>
      </c>
      <c r="C442" s="9">
        <v>0</v>
      </c>
      <c r="D442" s="9">
        <v>0</v>
      </c>
      <c r="E442" s="9">
        <v>0</v>
      </c>
      <c r="F442" s="9">
        <v>0</v>
      </c>
      <c r="G442" s="9">
        <v>0</v>
      </c>
      <c r="H442" s="100">
        <f t="shared" si="36"/>
        <v>0</v>
      </c>
      <c r="I442" s="91">
        <f t="shared" si="37"/>
        <v>0</v>
      </c>
      <c r="J442" s="91">
        <f t="shared" si="38"/>
        <v>0</v>
      </c>
      <c r="K442" s="91">
        <f t="shared" si="39"/>
        <v>0</v>
      </c>
    </row>
    <row r="443" ht="20.25" customHeight="1" spans="1:11">
      <c r="A443" s="20"/>
      <c r="B443" s="114" t="s">
        <v>549</v>
      </c>
      <c r="C443" s="9">
        <v>0</v>
      </c>
      <c r="D443" s="9">
        <v>0</v>
      </c>
      <c r="E443" s="9">
        <v>0</v>
      </c>
      <c r="F443" s="9">
        <v>3041</v>
      </c>
      <c r="G443" s="9">
        <v>1772</v>
      </c>
      <c r="H443" s="100">
        <f t="shared" si="36"/>
        <v>0</v>
      </c>
      <c r="I443" s="91">
        <f t="shared" si="37"/>
        <v>0</v>
      </c>
      <c r="J443" s="91">
        <f t="shared" si="38"/>
        <v>0</v>
      </c>
      <c r="K443" s="91">
        <f t="shared" si="39"/>
        <v>58.2703058204538</v>
      </c>
    </row>
    <row r="444" ht="20.25" customHeight="1" spans="1:11">
      <c r="A444" s="20"/>
      <c r="B444" s="114" t="s">
        <v>550</v>
      </c>
      <c r="C444" s="9">
        <v>0</v>
      </c>
      <c r="D444" s="9">
        <v>1175</v>
      </c>
      <c r="E444" s="9">
        <v>4764</v>
      </c>
      <c r="F444" s="9">
        <v>4586</v>
      </c>
      <c r="G444" s="9">
        <v>4691</v>
      </c>
      <c r="H444" s="100">
        <f t="shared" si="36"/>
        <v>0</v>
      </c>
      <c r="I444" s="91">
        <f t="shared" si="37"/>
        <v>399.234042553192</v>
      </c>
      <c r="J444" s="91">
        <f t="shared" si="38"/>
        <v>98.4676742233417</v>
      </c>
      <c r="K444" s="91">
        <f t="shared" si="39"/>
        <v>102.289576973397</v>
      </c>
    </row>
    <row r="445" ht="20.25" customHeight="1" spans="1:11">
      <c r="A445" s="20"/>
      <c r="B445" s="114" t="s">
        <v>551</v>
      </c>
      <c r="C445" s="9">
        <v>0</v>
      </c>
      <c r="D445" s="9">
        <v>0</v>
      </c>
      <c r="E445" s="9">
        <v>0</v>
      </c>
      <c r="F445" s="9">
        <v>938</v>
      </c>
      <c r="G445" s="9">
        <v>887</v>
      </c>
      <c r="H445" s="100">
        <f t="shared" si="36"/>
        <v>0</v>
      </c>
      <c r="I445" s="91">
        <f t="shared" si="37"/>
        <v>0</v>
      </c>
      <c r="J445" s="91">
        <f t="shared" si="38"/>
        <v>0</v>
      </c>
      <c r="K445" s="91">
        <f t="shared" si="39"/>
        <v>94.5628997867804</v>
      </c>
    </row>
    <row r="446" ht="20.25" customHeight="1" spans="1:11">
      <c r="A446" s="20"/>
      <c r="B446" s="114" t="s">
        <v>552</v>
      </c>
      <c r="C446" s="9">
        <v>0</v>
      </c>
      <c r="D446" s="9">
        <v>0</v>
      </c>
      <c r="E446" s="9">
        <v>0</v>
      </c>
      <c r="F446" s="9">
        <v>944</v>
      </c>
      <c r="G446" s="9">
        <v>1003</v>
      </c>
      <c r="H446" s="100">
        <f t="shared" si="36"/>
        <v>0</v>
      </c>
      <c r="I446" s="91">
        <f t="shared" si="37"/>
        <v>0</v>
      </c>
      <c r="J446" s="91">
        <f t="shared" si="38"/>
        <v>0</v>
      </c>
      <c r="K446" s="91">
        <f t="shared" si="39"/>
        <v>106.25</v>
      </c>
    </row>
    <row r="447" ht="20.25" customHeight="1" spans="1:11">
      <c r="A447" s="20"/>
      <c r="B447" s="114" t="s">
        <v>553</v>
      </c>
      <c r="C447" s="9">
        <v>0</v>
      </c>
      <c r="D447" s="9">
        <v>0</v>
      </c>
      <c r="E447" s="9">
        <v>0</v>
      </c>
      <c r="F447" s="9">
        <v>621</v>
      </c>
      <c r="G447" s="9">
        <v>603</v>
      </c>
      <c r="H447" s="100">
        <f t="shared" si="36"/>
        <v>0</v>
      </c>
      <c r="I447" s="91">
        <f t="shared" si="37"/>
        <v>0</v>
      </c>
      <c r="J447" s="91">
        <f t="shared" si="38"/>
        <v>0</v>
      </c>
      <c r="K447" s="91">
        <f t="shared" si="39"/>
        <v>97.1014492753623</v>
      </c>
    </row>
    <row r="448" ht="20.25" customHeight="1" spans="1:11">
      <c r="A448" s="20"/>
      <c r="B448" s="114" t="s">
        <v>554</v>
      </c>
      <c r="C448" s="9">
        <v>0</v>
      </c>
      <c r="D448" s="9">
        <v>0</v>
      </c>
      <c r="E448" s="9">
        <v>0</v>
      </c>
      <c r="F448" s="9">
        <v>463</v>
      </c>
      <c r="G448" s="9">
        <v>567</v>
      </c>
      <c r="H448" s="100">
        <f t="shared" si="36"/>
        <v>0</v>
      </c>
      <c r="I448" s="91">
        <f t="shared" si="37"/>
        <v>0</v>
      </c>
      <c r="J448" s="91">
        <f t="shared" si="38"/>
        <v>0</v>
      </c>
      <c r="K448" s="91">
        <f t="shared" si="39"/>
        <v>122.462203023758</v>
      </c>
    </row>
    <row r="449" ht="20.25" customHeight="1" spans="1:11">
      <c r="A449" s="20"/>
      <c r="B449" s="114" t="s">
        <v>555</v>
      </c>
      <c r="C449" s="9">
        <v>0</v>
      </c>
      <c r="D449" s="9">
        <v>0</v>
      </c>
      <c r="E449" s="9">
        <v>0</v>
      </c>
      <c r="F449" s="9">
        <v>0</v>
      </c>
      <c r="G449" s="9">
        <v>0</v>
      </c>
      <c r="H449" s="100">
        <f t="shared" si="36"/>
        <v>0</v>
      </c>
      <c r="I449" s="91">
        <f t="shared" si="37"/>
        <v>0</v>
      </c>
      <c r="J449" s="91">
        <f t="shared" si="38"/>
        <v>0</v>
      </c>
      <c r="K449" s="91">
        <f t="shared" si="39"/>
        <v>0</v>
      </c>
    </row>
    <row r="450" ht="20.25" customHeight="1" spans="1:11">
      <c r="A450" s="20"/>
      <c r="B450" s="114" t="s">
        <v>556</v>
      </c>
      <c r="C450" s="9">
        <v>0</v>
      </c>
      <c r="D450" s="9">
        <v>0</v>
      </c>
      <c r="E450" s="9">
        <v>0</v>
      </c>
      <c r="F450" s="9">
        <v>0</v>
      </c>
      <c r="G450" s="9">
        <v>0</v>
      </c>
      <c r="H450" s="100">
        <f t="shared" si="36"/>
        <v>0</v>
      </c>
      <c r="I450" s="91">
        <f t="shared" si="37"/>
        <v>0</v>
      </c>
      <c r="J450" s="91">
        <f t="shared" si="38"/>
        <v>0</v>
      </c>
      <c r="K450" s="91">
        <f t="shared" si="39"/>
        <v>0</v>
      </c>
    </row>
    <row r="451" ht="20.25" customHeight="1" spans="1:11">
      <c r="A451" s="20"/>
      <c r="B451" s="114" t="s">
        <v>557</v>
      </c>
      <c r="C451" s="9">
        <v>0</v>
      </c>
      <c r="D451" s="9">
        <v>0</v>
      </c>
      <c r="E451" s="9">
        <v>0</v>
      </c>
      <c r="F451" s="9">
        <v>0</v>
      </c>
      <c r="G451" s="9">
        <v>3</v>
      </c>
      <c r="H451" s="100">
        <f t="shared" si="36"/>
        <v>0</v>
      </c>
      <c r="I451" s="91">
        <f t="shared" si="37"/>
        <v>0</v>
      </c>
      <c r="J451" s="91">
        <f t="shared" si="38"/>
        <v>0</v>
      </c>
      <c r="K451" s="91">
        <f t="shared" si="39"/>
        <v>0</v>
      </c>
    </row>
    <row r="452" ht="20.25" customHeight="1" spans="1:11">
      <c r="A452" s="20"/>
      <c r="B452" s="114" t="s">
        <v>558</v>
      </c>
      <c r="C452" s="9">
        <v>0</v>
      </c>
      <c r="D452" s="9">
        <v>0</v>
      </c>
      <c r="E452" s="9">
        <v>0</v>
      </c>
      <c r="F452" s="9">
        <v>1610</v>
      </c>
      <c r="G452" s="9">
        <v>1628</v>
      </c>
      <c r="H452" s="100">
        <f t="shared" si="36"/>
        <v>0</v>
      </c>
      <c r="I452" s="91">
        <f t="shared" si="37"/>
        <v>0</v>
      </c>
      <c r="J452" s="91">
        <f t="shared" si="38"/>
        <v>0</v>
      </c>
      <c r="K452" s="91">
        <f t="shared" si="39"/>
        <v>101.11801242236</v>
      </c>
    </row>
    <row r="453" ht="20.25" customHeight="1" spans="1:11">
      <c r="A453" s="20"/>
      <c r="B453" s="114" t="s">
        <v>559</v>
      </c>
      <c r="C453" s="9">
        <v>0</v>
      </c>
      <c r="D453" s="9">
        <v>852</v>
      </c>
      <c r="E453" s="9">
        <v>1165</v>
      </c>
      <c r="F453" s="9">
        <v>983</v>
      </c>
      <c r="G453" s="9">
        <v>1165</v>
      </c>
      <c r="H453" s="100">
        <f t="shared" si="36"/>
        <v>0</v>
      </c>
      <c r="I453" s="91">
        <f t="shared" si="37"/>
        <v>136.737089201878</v>
      </c>
      <c r="J453" s="91">
        <f t="shared" si="38"/>
        <v>100</v>
      </c>
      <c r="K453" s="91">
        <f t="shared" si="39"/>
        <v>118.51475076297</v>
      </c>
    </row>
    <row r="454" ht="20.25" customHeight="1" spans="1:11">
      <c r="A454" s="20"/>
      <c r="B454" s="114" t="s">
        <v>560</v>
      </c>
      <c r="C454" s="9">
        <v>0</v>
      </c>
      <c r="D454" s="9">
        <v>0</v>
      </c>
      <c r="E454" s="9">
        <v>0</v>
      </c>
      <c r="F454" s="9">
        <v>397</v>
      </c>
      <c r="G454" s="9">
        <v>249</v>
      </c>
      <c r="H454" s="100">
        <f t="shared" si="36"/>
        <v>0</v>
      </c>
      <c r="I454" s="91">
        <f t="shared" si="37"/>
        <v>0</v>
      </c>
      <c r="J454" s="91">
        <f t="shared" si="38"/>
        <v>0</v>
      </c>
      <c r="K454" s="91">
        <f t="shared" si="39"/>
        <v>62.72040302267</v>
      </c>
    </row>
    <row r="455" ht="20.25" customHeight="1" spans="1:11">
      <c r="A455" s="20"/>
      <c r="B455" s="114" t="s">
        <v>561</v>
      </c>
      <c r="C455" s="9">
        <v>0</v>
      </c>
      <c r="D455" s="9">
        <v>0</v>
      </c>
      <c r="E455" s="9">
        <v>0</v>
      </c>
      <c r="F455" s="9">
        <v>422</v>
      </c>
      <c r="G455" s="9">
        <v>410</v>
      </c>
      <c r="H455" s="100">
        <f t="shared" si="36"/>
        <v>0</v>
      </c>
      <c r="I455" s="91">
        <f t="shared" si="37"/>
        <v>0</v>
      </c>
      <c r="J455" s="91">
        <f t="shared" si="38"/>
        <v>0</v>
      </c>
      <c r="K455" s="91">
        <f t="shared" si="39"/>
        <v>97.1563981042654</v>
      </c>
    </row>
    <row r="456" ht="20.25" customHeight="1" spans="1:11">
      <c r="A456" s="20"/>
      <c r="B456" s="114" t="s">
        <v>562</v>
      </c>
      <c r="C456" s="9">
        <v>0</v>
      </c>
      <c r="D456" s="9">
        <v>0</v>
      </c>
      <c r="E456" s="9">
        <v>0</v>
      </c>
      <c r="F456" s="9">
        <v>6</v>
      </c>
      <c r="G456" s="9">
        <v>5</v>
      </c>
      <c r="H456" s="100">
        <f t="shared" si="36"/>
        <v>0</v>
      </c>
      <c r="I456" s="91">
        <f t="shared" si="37"/>
        <v>0</v>
      </c>
      <c r="J456" s="91">
        <f t="shared" si="38"/>
        <v>0</v>
      </c>
      <c r="K456" s="91">
        <f t="shared" si="39"/>
        <v>83.3333333333333</v>
      </c>
    </row>
    <row r="457" ht="20.25" customHeight="1" spans="1:11">
      <c r="A457" s="20"/>
      <c r="B457" s="114" t="s">
        <v>563</v>
      </c>
      <c r="C457" s="9">
        <v>0</v>
      </c>
      <c r="D457" s="9">
        <v>0</v>
      </c>
      <c r="E457" s="9">
        <v>0</v>
      </c>
      <c r="F457" s="9">
        <v>2</v>
      </c>
      <c r="G457" s="9">
        <v>90</v>
      </c>
      <c r="H457" s="100">
        <f t="shared" si="36"/>
        <v>0</v>
      </c>
      <c r="I457" s="91">
        <f t="shared" si="37"/>
        <v>0</v>
      </c>
      <c r="J457" s="91">
        <f t="shared" si="38"/>
        <v>0</v>
      </c>
      <c r="K457" s="91">
        <f t="shared" si="39"/>
        <v>4500</v>
      </c>
    </row>
    <row r="458" ht="20.25" customHeight="1" spans="1:11">
      <c r="A458" s="20"/>
      <c r="B458" s="114" t="s">
        <v>564</v>
      </c>
      <c r="C458" s="9">
        <v>0</v>
      </c>
      <c r="D458" s="9">
        <v>0</v>
      </c>
      <c r="E458" s="9">
        <v>0</v>
      </c>
      <c r="F458" s="9">
        <v>144</v>
      </c>
      <c r="G458" s="9">
        <v>402</v>
      </c>
      <c r="H458" s="100">
        <f t="shared" si="36"/>
        <v>0</v>
      </c>
      <c r="I458" s="91">
        <f t="shared" si="37"/>
        <v>0</v>
      </c>
      <c r="J458" s="91">
        <f t="shared" si="38"/>
        <v>0</v>
      </c>
      <c r="K458" s="91">
        <f t="shared" si="39"/>
        <v>279.166666666667</v>
      </c>
    </row>
    <row r="459" ht="20.25" customHeight="1" spans="1:11">
      <c r="A459" s="20"/>
      <c r="B459" s="114" t="s">
        <v>565</v>
      </c>
      <c r="C459" s="9">
        <v>0</v>
      </c>
      <c r="D459" s="9">
        <v>0</v>
      </c>
      <c r="E459" s="9">
        <v>0</v>
      </c>
      <c r="F459" s="9">
        <v>12</v>
      </c>
      <c r="G459" s="9">
        <v>9</v>
      </c>
      <c r="H459" s="100">
        <f t="shared" si="36"/>
        <v>0</v>
      </c>
      <c r="I459" s="91">
        <f t="shared" si="37"/>
        <v>0</v>
      </c>
      <c r="J459" s="91">
        <f t="shared" si="38"/>
        <v>0</v>
      </c>
      <c r="K459" s="91">
        <f t="shared" si="39"/>
        <v>75</v>
      </c>
    </row>
    <row r="460" ht="20.25" customHeight="1" spans="1:11">
      <c r="A460" s="20"/>
      <c r="B460" s="114" t="s">
        <v>566</v>
      </c>
      <c r="C460" s="9">
        <v>0</v>
      </c>
      <c r="D460" s="9">
        <v>2552</v>
      </c>
      <c r="E460" s="9">
        <v>2958</v>
      </c>
      <c r="F460" s="9">
        <v>2272</v>
      </c>
      <c r="G460" s="9">
        <v>2945</v>
      </c>
      <c r="H460" s="100">
        <f t="shared" si="36"/>
        <v>0</v>
      </c>
      <c r="I460" s="91">
        <f t="shared" si="37"/>
        <v>115.399686520376</v>
      </c>
      <c r="J460" s="91">
        <f t="shared" si="38"/>
        <v>99.5605138607167</v>
      </c>
      <c r="K460" s="91">
        <f t="shared" si="39"/>
        <v>129.621478873239</v>
      </c>
    </row>
    <row r="461" ht="20.25" customHeight="1" spans="1:11">
      <c r="A461" s="20"/>
      <c r="B461" s="114" t="s">
        <v>567</v>
      </c>
      <c r="C461" s="9">
        <v>0</v>
      </c>
      <c r="D461" s="9">
        <v>0</v>
      </c>
      <c r="E461" s="9">
        <v>0</v>
      </c>
      <c r="F461" s="9">
        <v>96</v>
      </c>
      <c r="G461" s="9">
        <v>94</v>
      </c>
      <c r="H461" s="100">
        <f t="shared" si="36"/>
        <v>0</v>
      </c>
      <c r="I461" s="91">
        <f t="shared" si="37"/>
        <v>0</v>
      </c>
      <c r="J461" s="91">
        <f t="shared" si="38"/>
        <v>0</v>
      </c>
      <c r="K461" s="91">
        <f t="shared" si="39"/>
        <v>97.9166666666667</v>
      </c>
    </row>
    <row r="462" ht="20.25" customHeight="1" spans="1:11">
      <c r="A462" s="20"/>
      <c r="B462" s="114" t="s">
        <v>568</v>
      </c>
      <c r="C462" s="9">
        <v>0</v>
      </c>
      <c r="D462" s="9">
        <v>0</v>
      </c>
      <c r="E462" s="9">
        <v>0</v>
      </c>
      <c r="F462" s="9">
        <v>1146</v>
      </c>
      <c r="G462" s="9">
        <v>1412</v>
      </c>
      <c r="H462" s="100">
        <f t="shared" si="36"/>
        <v>0</v>
      </c>
      <c r="I462" s="91">
        <f t="shared" si="37"/>
        <v>0</v>
      </c>
      <c r="J462" s="91">
        <f t="shared" si="38"/>
        <v>0</v>
      </c>
      <c r="K462" s="91">
        <f t="shared" si="39"/>
        <v>123.211169284468</v>
      </c>
    </row>
    <row r="463" ht="20.25" customHeight="1" spans="1:11">
      <c r="A463" s="20"/>
      <c r="B463" s="114" t="s">
        <v>569</v>
      </c>
      <c r="C463" s="9">
        <v>0</v>
      </c>
      <c r="D463" s="9">
        <v>0</v>
      </c>
      <c r="E463" s="9">
        <v>0</v>
      </c>
      <c r="F463" s="9">
        <v>0</v>
      </c>
      <c r="G463" s="9">
        <v>0</v>
      </c>
      <c r="H463" s="100">
        <f t="shared" si="36"/>
        <v>0</v>
      </c>
      <c r="I463" s="91">
        <f t="shared" si="37"/>
        <v>0</v>
      </c>
      <c r="J463" s="91">
        <f t="shared" si="38"/>
        <v>0</v>
      </c>
      <c r="K463" s="91">
        <f t="shared" si="39"/>
        <v>0</v>
      </c>
    </row>
    <row r="464" ht="20.25" customHeight="1" spans="1:11">
      <c r="A464" s="20"/>
      <c r="B464" s="114" t="s">
        <v>570</v>
      </c>
      <c r="C464" s="9">
        <v>0</v>
      </c>
      <c r="D464" s="9">
        <v>0</v>
      </c>
      <c r="E464" s="9">
        <v>0</v>
      </c>
      <c r="F464" s="9">
        <v>1018</v>
      </c>
      <c r="G464" s="9">
        <v>997</v>
      </c>
      <c r="H464" s="100">
        <f t="shared" si="36"/>
        <v>0</v>
      </c>
      <c r="I464" s="91">
        <f t="shared" si="37"/>
        <v>0</v>
      </c>
      <c r="J464" s="91">
        <f t="shared" si="38"/>
        <v>0</v>
      </c>
      <c r="K464" s="91">
        <f t="shared" si="39"/>
        <v>97.9371316306483</v>
      </c>
    </row>
    <row r="465" ht="20.25" customHeight="1" spans="1:11">
      <c r="A465" s="20"/>
      <c r="B465" s="114" t="s">
        <v>571</v>
      </c>
      <c r="C465" s="9">
        <v>0</v>
      </c>
      <c r="D465" s="9">
        <v>0</v>
      </c>
      <c r="E465" s="9">
        <v>0</v>
      </c>
      <c r="F465" s="9">
        <v>3</v>
      </c>
      <c r="G465" s="9">
        <v>7</v>
      </c>
      <c r="H465" s="100">
        <f t="shared" si="36"/>
        <v>0</v>
      </c>
      <c r="I465" s="91">
        <f t="shared" si="37"/>
        <v>0</v>
      </c>
      <c r="J465" s="91">
        <f t="shared" si="38"/>
        <v>0</v>
      </c>
      <c r="K465" s="91">
        <f t="shared" si="39"/>
        <v>233.333333333333</v>
      </c>
    </row>
    <row r="466" ht="20.25" customHeight="1" spans="1:11">
      <c r="A466" s="20"/>
      <c r="B466" s="114" t="s">
        <v>572</v>
      </c>
      <c r="C466" s="9">
        <v>0</v>
      </c>
      <c r="D466" s="9">
        <v>0</v>
      </c>
      <c r="E466" s="9">
        <v>0</v>
      </c>
      <c r="F466" s="9">
        <v>9</v>
      </c>
      <c r="G466" s="9">
        <v>435</v>
      </c>
      <c r="H466" s="100">
        <f t="shared" si="36"/>
        <v>0</v>
      </c>
      <c r="I466" s="91">
        <f t="shared" si="37"/>
        <v>0</v>
      </c>
      <c r="J466" s="91">
        <f t="shared" si="38"/>
        <v>0</v>
      </c>
      <c r="K466" s="91">
        <f t="shared" si="39"/>
        <v>4833.33333333333</v>
      </c>
    </row>
    <row r="467" ht="20.25" customHeight="1" spans="1:11">
      <c r="A467" s="20"/>
      <c r="B467" s="114" t="s">
        <v>573</v>
      </c>
      <c r="C467" s="9">
        <v>0</v>
      </c>
      <c r="D467" s="9">
        <v>0</v>
      </c>
      <c r="E467" s="9">
        <v>0</v>
      </c>
      <c r="F467" s="9">
        <v>0</v>
      </c>
      <c r="G467" s="9">
        <v>0</v>
      </c>
      <c r="H467" s="100">
        <f t="shared" si="36"/>
        <v>0</v>
      </c>
      <c r="I467" s="91">
        <f t="shared" si="37"/>
        <v>0</v>
      </c>
      <c r="J467" s="91">
        <f t="shared" si="38"/>
        <v>0</v>
      </c>
      <c r="K467" s="91">
        <f t="shared" si="39"/>
        <v>0</v>
      </c>
    </row>
    <row r="468" ht="20.25" customHeight="1" spans="1:11">
      <c r="A468" s="20"/>
      <c r="B468" s="114" t="s">
        <v>574</v>
      </c>
      <c r="C468" s="9">
        <v>0</v>
      </c>
      <c r="D468" s="9">
        <v>1068</v>
      </c>
      <c r="E468" s="9">
        <v>1022</v>
      </c>
      <c r="F468" s="9">
        <v>1036</v>
      </c>
      <c r="G468" s="9">
        <v>1022</v>
      </c>
      <c r="H468" s="100">
        <f t="shared" si="36"/>
        <v>0</v>
      </c>
      <c r="I468" s="91">
        <f t="shared" si="37"/>
        <v>95.6928838951311</v>
      </c>
      <c r="J468" s="91">
        <f t="shared" si="38"/>
        <v>100</v>
      </c>
      <c r="K468" s="91">
        <f t="shared" si="39"/>
        <v>98.6486486486486</v>
      </c>
    </row>
    <row r="469" ht="20.25" customHeight="1" spans="1:11">
      <c r="A469" s="20"/>
      <c r="B469" s="114" t="s">
        <v>575</v>
      </c>
      <c r="C469" s="9">
        <v>0</v>
      </c>
      <c r="D469" s="9">
        <v>0</v>
      </c>
      <c r="E469" s="9">
        <v>0</v>
      </c>
      <c r="F469" s="9">
        <v>225</v>
      </c>
      <c r="G469" s="9">
        <v>110</v>
      </c>
      <c r="H469" s="100">
        <f t="shared" si="36"/>
        <v>0</v>
      </c>
      <c r="I469" s="91">
        <f t="shared" si="37"/>
        <v>0</v>
      </c>
      <c r="J469" s="91">
        <f t="shared" si="38"/>
        <v>0</v>
      </c>
      <c r="K469" s="91">
        <f t="shared" si="39"/>
        <v>48.8888888888889</v>
      </c>
    </row>
    <row r="470" ht="20.25" customHeight="1" spans="1:11">
      <c r="A470" s="20"/>
      <c r="B470" s="114" t="s">
        <v>576</v>
      </c>
      <c r="C470" s="9">
        <v>0</v>
      </c>
      <c r="D470" s="9">
        <v>0</v>
      </c>
      <c r="E470" s="9">
        <v>0</v>
      </c>
      <c r="F470" s="9">
        <v>0</v>
      </c>
      <c r="G470" s="9">
        <v>0</v>
      </c>
      <c r="H470" s="100">
        <f t="shared" si="36"/>
        <v>0</v>
      </c>
      <c r="I470" s="91">
        <f t="shared" si="37"/>
        <v>0</v>
      </c>
      <c r="J470" s="91">
        <f t="shared" si="38"/>
        <v>0</v>
      </c>
      <c r="K470" s="91">
        <f t="shared" si="39"/>
        <v>0</v>
      </c>
    </row>
    <row r="471" ht="20.25" customHeight="1" spans="1:11">
      <c r="A471" s="20"/>
      <c r="B471" s="114" t="s">
        <v>577</v>
      </c>
      <c r="C471" s="9">
        <v>0</v>
      </c>
      <c r="D471" s="9">
        <v>0</v>
      </c>
      <c r="E471" s="9">
        <v>0</v>
      </c>
      <c r="F471" s="9">
        <v>0</v>
      </c>
      <c r="G471" s="9">
        <v>62</v>
      </c>
      <c r="H471" s="100">
        <f t="shared" si="36"/>
        <v>0</v>
      </c>
      <c r="I471" s="91">
        <f t="shared" si="37"/>
        <v>0</v>
      </c>
      <c r="J471" s="91">
        <f t="shared" si="38"/>
        <v>0</v>
      </c>
      <c r="K471" s="91">
        <f t="shared" si="39"/>
        <v>0</v>
      </c>
    </row>
    <row r="472" ht="20.25" customHeight="1" spans="1:11">
      <c r="A472" s="20"/>
      <c r="B472" s="114" t="s">
        <v>578</v>
      </c>
      <c r="C472" s="9">
        <v>0</v>
      </c>
      <c r="D472" s="9">
        <v>0</v>
      </c>
      <c r="E472" s="9">
        <v>0</v>
      </c>
      <c r="F472" s="9">
        <v>119</v>
      </c>
      <c r="G472" s="9">
        <v>138</v>
      </c>
      <c r="H472" s="100">
        <f t="shared" si="36"/>
        <v>0</v>
      </c>
      <c r="I472" s="91">
        <f t="shared" si="37"/>
        <v>0</v>
      </c>
      <c r="J472" s="91">
        <f t="shared" si="38"/>
        <v>0</v>
      </c>
      <c r="K472" s="91">
        <f t="shared" si="39"/>
        <v>115.966386554622</v>
      </c>
    </row>
    <row r="473" ht="20.25" customHeight="1" spans="1:11">
      <c r="A473" s="20"/>
      <c r="B473" s="114" t="s">
        <v>579</v>
      </c>
      <c r="C473" s="9">
        <v>0</v>
      </c>
      <c r="D473" s="9">
        <v>0</v>
      </c>
      <c r="E473" s="9">
        <v>0</v>
      </c>
      <c r="F473" s="9">
        <v>204</v>
      </c>
      <c r="G473" s="9">
        <v>194</v>
      </c>
      <c r="H473" s="100">
        <f t="shared" si="36"/>
        <v>0</v>
      </c>
      <c r="I473" s="91">
        <f t="shared" si="37"/>
        <v>0</v>
      </c>
      <c r="J473" s="91">
        <f t="shared" si="38"/>
        <v>0</v>
      </c>
      <c r="K473" s="91">
        <f t="shared" si="39"/>
        <v>95.0980392156863</v>
      </c>
    </row>
    <row r="474" ht="20.25" customHeight="1" spans="1:11">
      <c r="A474" s="20"/>
      <c r="B474" s="114" t="s">
        <v>580</v>
      </c>
      <c r="C474" s="9">
        <v>0</v>
      </c>
      <c r="D474" s="9">
        <v>0</v>
      </c>
      <c r="E474" s="9">
        <v>0</v>
      </c>
      <c r="F474" s="9">
        <v>1</v>
      </c>
      <c r="G474" s="9">
        <v>0</v>
      </c>
      <c r="H474" s="100">
        <f t="shared" si="36"/>
        <v>0</v>
      </c>
      <c r="I474" s="91">
        <f t="shared" si="37"/>
        <v>0</v>
      </c>
      <c r="J474" s="91">
        <f t="shared" si="38"/>
        <v>0</v>
      </c>
      <c r="K474" s="91">
        <f t="shared" si="39"/>
        <v>0</v>
      </c>
    </row>
    <row r="475" ht="20.25" customHeight="1" spans="1:11">
      <c r="A475" s="20"/>
      <c r="B475" s="114" t="s">
        <v>581</v>
      </c>
      <c r="C475" s="9">
        <v>0</v>
      </c>
      <c r="D475" s="9">
        <v>0</v>
      </c>
      <c r="E475" s="9">
        <v>0</v>
      </c>
      <c r="F475" s="9">
        <v>412</v>
      </c>
      <c r="G475" s="9">
        <v>423</v>
      </c>
      <c r="H475" s="100">
        <f t="shared" si="36"/>
        <v>0</v>
      </c>
      <c r="I475" s="91">
        <f t="shared" si="37"/>
        <v>0</v>
      </c>
      <c r="J475" s="91">
        <f t="shared" si="38"/>
        <v>0</v>
      </c>
      <c r="K475" s="91">
        <f t="shared" si="39"/>
        <v>102.669902912621</v>
      </c>
    </row>
    <row r="476" ht="20.25" customHeight="1" spans="1:11">
      <c r="A476" s="20"/>
      <c r="B476" s="114" t="s">
        <v>582</v>
      </c>
      <c r="C476" s="9">
        <v>0</v>
      </c>
      <c r="D476" s="9">
        <v>0</v>
      </c>
      <c r="E476" s="9">
        <v>0</v>
      </c>
      <c r="F476" s="9">
        <v>75</v>
      </c>
      <c r="G476" s="9">
        <v>95</v>
      </c>
      <c r="H476" s="100">
        <f t="shared" si="36"/>
        <v>0</v>
      </c>
      <c r="I476" s="91">
        <f t="shared" si="37"/>
        <v>0</v>
      </c>
      <c r="J476" s="91">
        <f t="shared" si="38"/>
        <v>0</v>
      </c>
      <c r="K476" s="91">
        <f t="shared" si="39"/>
        <v>126.666666666667</v>
      </c>
    </row>
    <row r="477" ht="20.25" customHeight="1" spans="1:11">
      <c r="A477" s="20"/>
      <c r="B477" s="114" t="s">
        <v>583</v>
      </c>
      <c r="C477" s="9">
        <v>0</v>
      </c>
      <c r="D477" s="9">
        <v>80</v>
      </c>
      <c r="E477" s="9">
        <v>76</v>
      </c>
      <c r="F477" s="9">
        <v>59</v>
      </c>
      <c r="G477" s="9">
        <v>76</v>
      </c>
      <c r="H477" s="100">
        <f t="shared" si="36"/>
        <v>0</v>
      </c>
      <c r="I477" s="91">
        <f t="shared" si="37"/>
        <v>95</v>
      </c>
      <c r="J477" s="91">
        <f t="shared" si="38"/>
        <v>100</v>
      </c>
      <c r="K477" s="91">
        <f t="shared" si="39"/>
        <v>128.813559322034</v>
      </c>
    </row>
    <row r="478" ht="20.25" customHeight="1" spans="1:11">
      <c r="A478" s="20"/>
      <c r="B478" s="114" t="s">
        <v>584</v>
      </c>
      <c r="C478" s="9">
        <v>0</v>
      </c>
      <c r="D478" s="9">
        <v>0</v>
      </c>
      <c r="E478" s="9">
        <v>0</v>
      </c>
      <c r="F478" s="9">
        <v>59</v>
      </c>
      <c r="G478" s="9">
        <v>74</v>
      </c>
      <c r="H478" s="100">
        <f t="shared" si="36"/>
        <v>0</v>
      </c>
      <c r="I478" s="91">
        <f t="shared" si="37"/>
        <v>0</v>
      </c>
      <c r="J478" s="91">
        <f t="shared" si="38"/>
        <v>0</v>
      </c>
      <c r="K478" s="91">
        <f t="shared" si="39"/>
        <v>125.423728813559</v>
      </c>
    </row>
    <row r="479" ht="20.25" customHeight="1" spans="1:11">
      <c r="A479" s="20"/>
      <c r="B479" s="114" t="s">
        <v>585</v>
      </c>
      <c r="C479" s="9">
        <v>0</v>
      </c>
      <c r="D479" s="9">
        <v>0</v>
      </c>
      <c r="E479" s="9">
        <v>0</v>
      </c>
      <c r="F479" s="9">
        <v>0</v>
      </c>
      <c r="G479" s="9">
        <v>2</v>
      </c>
      <c r="H479" s="100">
        <f t="shared" si="36"/>
        <v>0</v>
      </c>
      <c r="I479" s="91">
        <f t="shared" si="37"/>
        <v>0</v>
      </c>
      <c r="J479" s="91">
        <f t="shared" si="38"/>
        <v>0</v>
      </c>
      <c r="K479" s="91">
        <f t="shared" si="39"/>
        <v>0</v>
      </c>
    </row>
    <row r="480" ht="20.25" customHeight="1" spans="1:11">
      <c r="A480" s="20"/>
      <c r="B480" s="114" t="s">
        <v>586</v>
      </c>
      <c r="C480" s="9">
        <v>0</v>
      </c>
      <c r="D480" s="9">
        <v>0</v>
      </c>
      <c r="E480" s="9">
        <v>0</v>
      </c>
      <c r="F480" s="9">
        <v>0</v>
      </c>
      <c r="G480" s="9">
        <v>0</v>
      </c>
      <c r="H480" s="100">
        <f t="shared" si="36"/>
        <v>0</v>
      </c>
      <c r="I480" s="91">
        <f t="shared" si="37"/>
        <v>0</v>
      </c>
      <c r="J480" s="91">
        <f t="shared" si="38"/>
        <v>0</v>
      </c>
      <c r="K480" s="91">
        <f t="shared" si="39"/>
        <v>0</v>
      </c>
    </row>
    <row r="481" ht="20.25" customHeight="1" spans="1:11">
      <c r="A481" s="20"/>
      <c r="B481" s="114" t="s">
        <v>587</v>
      </c>
      <c r="C481" s="9">
        <v>0</v>
      </c>
      <c r="D481" s="9">
        <v>0</v>
      </c>
      <c r="E481" s="9">
        <v>0</v>
      </c>
      <c r="F481" s="9">
        <v>0</v>
      </c>
      <c r="G481" s="9">
        <v>0</v>
      </c>
      <c r="H481" s="100">
        <f t="shared" si="36"/>
        <v>0</v>
      </c>
      <c r="I481" s="91">
        <f t="shared" si="37"/>
        <v>0</v>
      </c>
      <c r="J481" s="91">
        <f t="shared" si="38"/>
        <v>0</v>
      </c>
      <c r="K481" s="91">
        <f t="shared" si="39"/>
        <v>0</v>
      </c>
    </row>
    <row r="482" ht="20.25" customHeight="1" spans="1:11">
      <c r="A482" s="20"/>
      <c r="B482" s="114" t="s">
        <v>588</v>
      </c>
      <c r="C482" s="9">
        <v>0</v>
      </c>
      <c r="D482" s="9">
        <v>653</v>
      </c>
      <c r="E482" s="9">
        <v>2412</v>
      </c>
      <c r="F482" s="9">
        <v>2201</v>
      </c>
      <c r="G482" s="9">
        <v>2375</v>
      </c>
      <c r="H482" s="100">
        <f t="shared" si="36"/>
        <v>0</v>
      </c>
      <c r="I482" s="91">
        <f t="shared" si="37"/>
        <v>363.705972434916</v>
      </c>
      <c r="J482" s="91">
        <f t="shared" si="38"/>
        <v>98.4660033167496</v>
      </c>
      <c r="K482" s="91">
        <f t="shared" si="39"/>
        <v>107.905497501136</v>
      </c>
    </row>
    <row r="483" ht="20.25" customHeight="1" spans="1:11">
      <c r="A483" s="20"/>
      <c r="B483" s="114" t="s">
        <v>589</v>
      </c>
      <c r="C483" s="9">
        <v>0</v>
      </c>
      <c r="D483" s="9">
        <v>0</v>
      </c>
      <c r="E483" s="9">
        <v>0</v>
      </c>
      <c r="F483" s="9">
        <v>1168</v>
      </c>
      <c r="G483" s="9">
        <v>1290</v>
      </c>
      <c r="H483" s="100">
        <f t="shared" si="36"/>
        <v>0</v>
      </c>
      <c r="I483" s="91">
        <f t="shared" si="37"/>
        <v>0</v>
      </c>
      <c r="J483" s="91">
        <f t="shared" si="38"/>
        <v>0</v>
      </c>
      <c r="K483" s="91">
        <f t="shared" si="39"/>
        <v>110.445205479452</v>
      </c>
    </row>
    <row r="484" ht="20.25" customHeight="1" spans="1:11">
      <c r="A484" s="20"/>
      <c r="B484" s="114" t="s">
        <v>590</v>
      </c>
      <c r="C484" s="9">
        <v>0</v>
      </c>
      <c r="D484" s="9">
        <v>0</v>
      </c>
      <c r="E484" s="9">
        <v>0</v>
      </c>
      <c r="F484" s="9">
        <v>1033</v>
      </c>
      <c r="G484" s="9">
        <v>1085</v>
      </c>
      <c r="H484" s="100">
        <f t="shared" si="36"/>
        <v>0</v>
      </c>
      <c r="I484" s="91">
        <f t="shared" si="37"/>
        <v>0</v>
      </c>
      <c r="J484" s="91">
        <f t="shared" si="38"/>
        <v>0</v>
      </c>
      <c r="K484" s="91">
        <f t="shared" si="39"/>
        <v>105.033881897386</v>
      </c>
    </row>
    <row r="485" ht="20.25" customHeight="1" spans="1:11">
      <c r="A485" s="20"/>
      <c r="B485" s="114" t="s">
        <v>591</v>
      </c>
      <c r="C485" s="9">
        <v>0</v>
      </c>
      <c r="D485" s="9">
        <v>101</v>
      </c>
      <c r="E485" s="9">
        <v>318</v>
      </c>
      <c r="F485" s="9">
        <v>408</v>
      </c>
      <c r="G485" s="9">
        <v>279</v>
      </c>
      <c r="H485" s="100">
        <f t="shared" si="36"/>
        <v>0</v>
      </c>
      <c r="I485" s="91">
        <f t="shared" si="37"/>
        <v>276.237623762376</v>
      </c>
      <c r="J485" s="91">
        <f t="shared" si="38"/>
        <v>87.7358490566038</v>
      </c>
      <c r="K485" s="91">
        <f t="shared" si="39"/>
        <v>68.3823529411765</v>
      </c>
    </row>
    <row r="486" ht="20.25" customHeight="1" spans="1:11">
      <c r="A486" s="20"/>
      <c r="B486" s="114" t="s">
        <v>592</v>
      </c>
      <c r="C486" s="9">
        <v>0</v>
      </c>
      <c r="D486" s="9">
        <v>0</v>
      </c>
      <c r="E486" s="9">
        <v>0</v>
      </c>
      <c r="F486" s="9">
        <v>239</v>
      </c>
      <c r="G486" s="9">
        <v>184</v>
      </c>
      <c r="H486" s="100">
        <f t="shared" si="36"/>
        <v>0</v>
      </c>
      <c r="I486" s="91">
        <f t="shared" si="37"/>
        <v>0</v>
      </c>
      <c r="J486" s="91">
        <f t="shared" si="38"/>
        <v>0</v>
      </c>
      <c r="K486" s="91">
        <f t="shared" si="39"/>
        <v>76.9874476987448</v>
      </c>
    </row>
    <row r="487" ht="20.25" customHeight="1" spans="1:11">
      <c r="A487" s="20"/>
      <c r="B487" s="114" t="s">
        <v>593</v>
      </c>
      <c r="C487" s="9">
        <v>0</v>
      </c>
      <c r="D487" s="9">
        <v>0</v>
      </c>
      <c r="E487" s="9">
        <v>0</v>
      </c>
      <c r="F487" s="9">
        <v>169</v>
      </c>
      <c r="G487" s="9">
        <v>95</v>
      </c>
      <c r="H487" s="100">
        <f t="shared" si="36"/>
        <v>0</v>
      </c>
      <c r="I487" s="91">
        <f t="shared" si="37"/>
        <v>0</v>
      </c>
      <c r="J487" s="91">
        <f t="shared" si="38"/>
        <v>0</v>
      </c>
      <c r="K487" s="91">
        <f t="shared" si="39"/>
        <v>56.2130177514793</v>
      </c>
    </row>
    <row r="488" ht="20.25" customHeight="1" spans="1:11">
      <c r="A488" s="20"/>
      <c r="B488" s="114" t="s">
        <v>594</v>
      </c>
      <c r="C488" s="9">
        <v>0</v>
      </c>
      <c r="D488" s="9">
        <v>167</v>
      </c>
      <c r="E488" s="9">
        <v>357</v>
      </c>
      <c r="F488" s="9">
        <v>331</v>
      </c>
      <c r="G488" s="9">
        <v>353</v>
      </c>
      <c r="H488" s="100">
        <f t="shared" ref="H488:H551" si="40">IF(C488&lt;&gt;0,(G488/C488)*100,0)</f>
        <v>0</v>
      </c>
      <c r="I488" s="91">
        <f t="shared" ref="I488:I551" si="41">IF(D488&lt;&gt;0,(G488/D488)*100,0)</f>
        <v>211.377245508982</v>
      </c>
      <c r="J488" s="91">
        <f t="shared" ref="J488:J551" si="42">IF(E488&lt;&gt;0,(G488/E488)*100,0)</f>
        <v>98.8795518207283</v>
      </c>
      <c r="K488" s="91">
        <f t="shared" ref="K488:K551" si="43">IF(F488&lt;&gt;0,(G488/F488)*100,0)</f>
        <v>106.646525679758</v>
      </c>
    </row>
    <row r="489" ht="20.25" customHeight="1" spans="1:11">
      <c r="A489" s="20"/>
      <c r="B489" s="114" t="s">
        <v>595</v>
      </c>
      <c r="C489" s="9">
        <v>0</v>
      </c>
      <c r="D489" s="9">
        <v>0</v>
      </c>
      <c r="E489" s="9">
        <v>0</v>
      </c>
      <c r="F489" s="9">
        <v>228</v>
      </c>
      <c r="G489" s="9">
        <v>293</v>
      </c>
      <c r="H489" s="100">
        <f t="shared" si="40"/>
        <v>0</v>
      </c>
      <c r="I489" s="91">
        <f t="shared" si="41"/>
        <v>0</v>
      </c>
      <c r="J489" s="91">
        <f t="shared" si="42"/>
        <v>0</v>
      </c>
      <c r="K489" s="91">
        <f t="shared" si="43"/>
        <v>128.508771929825</v>
      </c>
    </row>
    <row r="490" ht="20.25" customHeight="1" spans="1:11">
      <c r="A490" s="20"/>
      <c r="B490" s="114" t="s">
        <v>596</v>
      </c>
      <c r="C490" s="9">
        <v>0</v>
      </c>
      <c r="D490" s="9">
        <v>0</v>
      </c>
      <c r="E490" s="9">
        <v>0</v>
      </c>
      <c r="F490" s="9">
        <v>103</v>
      </c>
      <c r="G490" s="9">
        <v>60</v>
      </c>
      <c r="H490" s="100">
        <f t="shared" si="40"/>
        <v>0</v>
      </c>
      <c r="I490" s="91">
        <f t="shared" si="41"/>
        <v>0</v>
      </c>
      <c r="J490" s="91">
        <f t="shared" si="42"/>
        <v>0</v>
      </c>
      <c r="K490" s="91">
        <f t="shared" si="43"/>
        <v>58.252427184466</v>
      </c>
    </row>
    <row r="491" ht="20.25" customHeight="1" spans="1:11">
      <c r="A491" s="20"/>
      <c r="B491" s="114" t="s">
        <v>597</v>
      </c>
      <c r="C491" s="9">
        <v>0</v>
      </c>
      <c r="D491" s="9">
        <v>0</v>
      </c>
      <c r="E491" s="9">
        <v>0</v>
      </c>
      <c r="F491" s="9">
        <v>0</v>
      </c>
      <c r="G491" s="9">
        <v>0</v>
      </c>
      <c r="H491" s="100">
        <f t="shared" si="40"/>
        <v>0</v>
      </c>
      <c r="I491" s="91">
        <f t="shared" si="41"/>
        <v>0</v>
      </c>
      <c r="J491" s="91">
        <f t="shared" si="42"/>
        <v>0</v>
      </c>
      <c r="K491" s="91">
        <f t="shared" si="43"/>
        <v>0</v>
      </c>
    </row>
    <row r="492" ht="20.25" customHeight="1" spans="1:11">
      <c r="A492" s="20"/>
      <c r="B492" s="114" t="s">
        <v>598</v>
      </c>
      <c r="C492" s="9">
        <v>0</v>
      </c>
      <c r="D492" s="9">
        <v>0</v>
      </c>
      <c r="E492" s="9">
        <v>0</v>
      </c>
      <c r="F492" s="9">
        <v>0</v>
      </c>
      <c r="G492" s="9">
        <v>0</v>
      </c>
      <c r="H492" s="100">
        <f t="shared" si="40"/>
        <v>0</v>
      </c>
      <c r="I492" s="91">
        <f t="shared" si="41"/>
        <v>0</v>
      </c>
      <c r="J492" s="91">
        <f t="shared" si="42"/>
        <v>0</v>
      </c>
      <c r="K492" s="91">
        <f t="shared" si="43"/>
        <v>0</v>
      </c>
    </row>
    <row r="493" ht="20.25" customHeight="1" spans="1:11">
      <c r="A493" s="20"/>
      <c r="B493" s="114" t="s">
        <v>599</v>
      </c>
      <c r="C493" s="9">
        <v>0</v>
      </c>
      <c r="D493" s="9">
        <v>0</v>
      </c>
      <c r="E493" s="9">
        <v>0</v>
      </c>
      <c r="F493" s="9">
        <v>0</v>
      </c>
      <c r="G493" s="9">
        <v>0</v>
      </c>
      <c r="H493" s="100">
        <f t="shared" si="40"/>
        <v>0</v>
      </c>
      <c r="I493" s="91">
        <f t="shared" si="41"/>
        <v>0</v>
      </c>
      <c r="J493" s="91">
        <f t="shared" si="42"/>
        <v>0</v>
      </c>
      <c r="K493" s="91">
        <f t="shared" si="43"/>
        <v>0</v>
      </c>
    </row>
    <row r="494" ht="20.25" customHeight="1" spans="1:11">
      <c r="A494" s="20"/>
      <c r="B494" s="114" t="s">
        <v>600</v>
      </c>
      <c r="C494" s="9">
        <v>0</v>
      </c>
      <c r="D494" s="9">
        <v>206</v>
      </c>
      <c r="E494" s="9">
        <v>189</v>
      </c>
      <c r="F494" s="9">
        <v>202</v>
      </c>
      <c r="G494" s="9">
        <v>189</v>
      </c>
      <c r="H494" s="100">
        <f t="shared" si="40"/>
        <v>0</v>
      </c>
      <c r="I494" s="91">
        <f t="shared" si="41"/>
        <v>91.747572815534</v>
      </c>
      <c r="J494" s="91">
        <f t="shared" si="42"/>
        <v>100</v>
      </c>
      <c r="K494" s="91">
        <f t="shared" si="43"/>
        <v>93.5643564356436</v>
      </c>
    </row>
    <row r="495" ht="20.25" customHeight="1" spans="1:11">
      <c r="A495" s="20"/>
      <c r="B495" s="114" t="s">
        <v>601</v>
      </c>
      <c r="C495" s="9">
        <v>0</v>
      </c>
      <c r="D495" s="9">
        <v>0</v>
      </c>
      <c r="E495" s="9">
        <v>0</v>
      </c>
      <c r="F495" s="9">
        <v>30</v>
      </c>
      <c r="G495" s="9">
        <v>30</v>
      </c>
      <c r="H495" s="100">
        <f t="shared" si="40"/>
        <v>0</v>
      </c>
      <c r="I495" s="91">
        <f t="shared" si="41"/>
        <v>0</v>
      </c>
      <c r="J495" s="91">
        <f t="shared" si="42"/>
        <v>0</v>
      </c>
      <c r="K495" s="91">
        <f t="shared" si="43"/>
        <v>100</v>
      </c>
    </row>
    <row r="496" ht="20.25" customHeight="1" spans="1:11">
      <c r="A496" s="20"/>
      <c r="B496" s="114" t="s">
        <v>602</v>
      </c>
      <c r="C496" s="9">
        <v>0</v>
      </c>
      <c r="D496" s="9">
        <v>0</v>
      </c>
      <c r="E496" s="9">
        <v>0</v>
      </c>
      <c r="F496" s="9">
        <v>172</v>
      </c>
      <c r="G496" s="9">
        <v>159</v>
      </c>
      <c r="H496" s="100">
        <f t="shared" si="40"/>
        <v>0</v>
      </c>
      <c r="I496" s="91">
        <f t="shared" si="41"/>
        <v>0</v>
      </c>
      <c r="J496" s="91">
        <f t="shared" si="42"/>
        <v>0</v>
      </c>
      <c r="K496" s="91">
        <f t="shared" si="43"/>
        <v>92.4418604651163</v>
      </c>
    </row>
    <row r="497" ht="20.25" customHeight="1" spans="1:11">
      <c r="A497" s="20"/>
      <c r="B497" s="114" t="s">
        <v>603</v>
      </c>
      <c r="C497" s="9">
        <v>0</v>
      </c>
      <c r="D497" s="9">
        <v>357</v>
      </c>
      <c r="E497" s="9">
        <v>7012</v>
      </c>
      <c r="F497" s="9">
        <v>8670</v>
      </c>
      <c r="G497" s="9">
        <v>1549</v>
      </c>
      <c r="H497" s="100">
        <f t="shared" si="40"/>
        <v>0</v>
      </c>
      <c r="I497" s="91">
        <f t="shared" si="41"/>
        <v>433.893557422969</v>
      </c>
      <c r="J497" s="91">
        <f t="shared" si="42"/>
        <v>22.0907016543069</v>
      </c>
      <c r="K497" s="91">
        <f t="shared" si="43"/>
        <v>17.8662053056517</v>
      </c>
    </row>
    <row r="498" ht="20.25" customHeight="1" spans="1:11">
      <c r="A498" s="20"/>
      <c r="B498" s="114" t="s">
        <v>604</v>
      </c>
      <c r="C498" s="9">
        <v>0</v>
      </c>
      <c r="D498" s="9">
        <v>0</v>
      </c>
      <c r="E498" s="9">
        <v>0</v>
      </c>
      <c r="F498" s="9">
        <v>0</v>
      </c>
      <c r="G498" s="9">
        <v>0</v>
      </c>
      <c r="H498" s="100">
        <f t="shared" si="40"/>
        <v>0</v>
      </c>
      <c r="I498" s="91">
        <f t="shared" si="41"/>
        <v>0</v>
      </c>
      <c r="J498" s="91">
        <f t="shared" si="42"/>
        <v>0</v>
      </c>
      <c r="K498" s="91">
        <f t="shared" si="43"/>
        <v>0</v>
      </c>
    </row>
    <row r="499" ht="20.25" customHeight="1" spans="1:11">
      <c r="A499" s="20"/>
      <c r="B499" s="114" t="s">
        <v>605</v>
      </c>
      <c r="C499" s="9">
        <v>0</v>
      </c>
      <c r="D499" s="9">
        <v>0</v>
      </c>
      <c r="E499" s="9">
        <v>0</v>
      </c>
      <c r="F499" s="9">
        <v>8670</v>
      </c>
      <c r="G499" s="9">
        <v>1549</v>
      </c>
      <c r="H499" s="100">
        <f t="shared" si="40"/>
        <v>0</v>
      </c>
      <c r="I499" s="91">
        <f t="shared" si="41"/>
        <v>0</v>
      </c>
      <c r="J499" s="91">
        <f t="shared" si="42"/>
        <v>0</v>
      </c>
      <c r="K499" s="91">
        <f t="shared" si="43"/>
        <v>17.8662053056517</v>
      </c>
    </row>
    <row r="500" ht="20.25" customHeight="1" spans="1:11">
      <c r="A500" s="20"/>
      <c r="B500" s="114" t="s">
        <v>606</v>
      </c>
      <c r="C500" s="9">
        <v>0</v>
      </c>
      <c r="D500" s="9">
        <v>0</v>
      </c>
      <c r="E500" s="9">
        <v>0</v>
      </c>
      <c r="F500" s="9">
        <v>0</v>
      </c>
      <c r="G500" s="9">
        <v>0</v>
      </c>
      <c r="H500" s="100">
        <f t="shared" si="40"/>
        <v>0</v>
      </c>
      <c r="I500" s="91">
        <f t="shared" si="41"/>
        <v>0</v>
      </c>
      <c r="J500" s="91">
        <f t="shared" si="42"/>
        <v>0</v>
      </c>
      <c r="K500" s="91">
        <f t="shared" si="43"/>
        <v>0</v>
      </c>
    </row>
    <row r="501" ht="20.25" customHeight="1" spans="1:11">
      <c r="A501" s="20"/>
      <c r="B501" s="114" t="s">
        <v>607</v>
      </c>
      <c r="C501" s="9">
        <v>0</v>
      </c>
      <c r="D501" s="9">
        <v>0</v>
      </c>
      <c r="E501" s="9">
        <v>0</v>
      </c>
      <c r="F501" s="9">
        <v>0</v>
      </c>
      <c r="G501" s="9">
        <v>0</v>
      </c>
      <c r="H501" s="100">
        <f t="shared" si="40"/>
        <v>0</v>
      </c>
      <c r="I501" s="91">
        <f t="shared" si="41"/>
        <v>0</v>
      </c>
      <c r="J501" s="91">
        <f t="shared" si="42"/>
        <v>0</v>
      </c>
      <c r="K501" s="91">
        <f t="shared" si="43"/>
        <v>0</v>
      </c>
    </row>
    <row r="502" ht="20.25" customHeight="1" spans="1:11">
      <c r="A502" s="20"/>
      <c r="B502" s="114" t="s">
        <v>608</v>
      </c>
      <c r="C502" s="9">
        <v>0</v>
      </c>
      <c r="D502" s="9">
        <v>0</v>
      </c>
      <c r="E502" s="9">
        <v>0</v>
      </c>
      <c r="F502" s="9">
        <v>0</v>
      </c>
      <c r="G502" s="9">
        <v>0</v>
      </c>
      <c r="H502" s="100">
        <f t="shared" si="40"/>
        <v>0</v>
      </c>
      <c r="I502" s="91">
        <f t="shared" si="41"/>
        <v>0</v>
      </c>
      <c r="J502" s="91">
        <f t="shared" si="42"/>
        <v>0</v>
      </c>
      <c r="K502" s="91">
        <f t="shared" si="43"/>
        <v>0</v>
      </c>
    </row>
    <row r="503" ht="20.25" customHeight="1" spans="1:11">
      <c r="A503" s="20"/>
      <c r="B503" s="114" t="s">
        <v>609</v>
      </c>
      <c r="C503" s="9">
        <v>0</v>
      </c>
      <c r="D503" s="9">
        <v>0</v>
      </c>
      <c r="E503" s="9">
        <v>0</v>
      </c>
      <c r="F503" s="9">
        <v>0</v>
      </c>
      <c r="G503" s="9">
        <v>0</v>
      </c>
      <c r="H503" s="100">
        <f t="shared" si="40"/>
        <v>0</v>
      </c>
      <c r="I503" s="91">
        <f t="shared" si="41"/>
        <v>0</v>
      </c>
      <c r="J503" s="91">
        <f t="shared" si="42"/>
        <v>0</v>
      </c>
      <c r="K503" s="91">
        <f t="shared" si="43"/>
        <v>0</v>
      </c>
    </row>
    <row r="504" ht="20.25" customHeight="1" spans="1:11">
      <c r="A504" s="20"/>
      <c r="B504" s="114" t="s">
        <v>610</v>
      </c>
      <c r="C504" s="9">
        <v>0</v>
      </c>
      <c r="D504" s="9">
        <v>0</v>
      </c>
      <c r="E504" s="9">
        <v>0</v>
      </c>
      <c r="F504" s="9">
        <v>0</v>
      </c>
      <c r="G504" s="9">
        <v>0</v>
      </c>
      <c r="H504" s="100">
        <f t="shared" si="40"/>
        <v>0</v>
      </c>
      <c r="I504" s="91">
        <f t="shared" si="41"/>
        <v>0</v>
      </c>
      <c r="J504" s="91">
        <f t="shared" si="42"/>
        <v>0</v>
      </c>
      <c r="K504" s="91">
        <f t="shared" si="43"/>
        <v>0</v>
      </c>
    </row>
    <row r="505" ht="20.25" customHeight="1" spans="1:11">
      <c r="A505" s="20"/>
      <c r="B505" s="114" t="s">
        <v>611</v>
      </c>
      <c r="C505" s="9">
        <v>0</v>
      </c>
      <c r="D505" s="9">
        <v>555</v>
      </c>
      <c r="E505" s="9">
        <v>643</v>
      </c>
      <c r="F505" s="9">
        <v>672</v>
      </c>
      <c r="G505" s="9">
        <v>643</v>
      </c>
      <c r="H505" s="100">
        <f t="shared" si="40"/>
        <v>0</v>
      </c>
      <c r="I505" s="91">
        <f t="shared" si="41"/>
        <v>115.855855855856</v>
      </c>
      <c r="J505" s="91">
        <f t="shared" si="42"/>
        <v>100</v>
      </c>
      <c r="K505" s="91">
        <f t="shared" si="43"/>
        <v>95.6845238095238</v>
      </c>
    </row>
    <row r="506" ht="20.25" customHeight="1" spans="1:11">
      <c r="A506" s="20"/>
      <c r="B506" s="114" t="s">
        <v>612</v>
      </c>
      <c r="C506" s="9">
        <v>0</v>
      </c>
      <c r="D506" s="9">
        <v>0</v>
      </c>
      <c r="E506" s="9">
        <v>0</v>
      </c>
      <c r="F506" s="9">
        <v>194</v>
      </c>
      <c r="G506" s="9">
        <v>153</v>
      </c>
      <c r="H506" s="100">
        <f t="shared" si="40"/>
        <v>0</v>
      </c>
      <c r="I506" s="91">
        <f t="shared" si="41"/>
        <v>0</v>
      </c>
      <c r="J506" s="91">
        <f t="shared" si="42"/>
        <v>0</v>
      </c>
      <c r="K506" s="91">
        <f t="shared" si="43"/>
        <v>78.8659793814433</v>
      </c>
    </row>
    <row r="507" ht="20.25" customHeight="1" spans="1:11">
      <c r="A507" s="20"/>
      <c r="B507" s="114" t="s">
        <v>613</v>
      </c>
      <c r="C507" s="9">
        <v>0</v>
      </c>
      <c r="D507" s="9">
        <v>0</v>
      </c>
      <c r="E507" s="9">
        <v>0</v>
      </c>
      <c r="F507" s="9">
        <v>10</v>
      </c>
      <c r="G507" s="9">
        <v>25</v>
      </c>
      <c r="H507" s="100">
        <f t="shared" si="40"/>
        <v>0</v>
      </c>
      <c r="I507" s="91">
        <f t="shared" si="41"/>
        <v>0</v>
      </c>
      <c r="J507" s="91">
        <f t="shared" si="42"/>
        <v>0</v>
      </c>
      <c r="K507" s="91">
        <f t="shared" si="43"/>
        <v>250</v>
      </c>
    </row>
    <row r="508" ht="20.25" customHeight="1" spans="1:11">
      <c r="A508" s="20"/>
      <c r="B508" s="114" t="s">
        <v>614</v>
      </c>
      <c r="C508" s="9">
        <v>0</v>
      </c>
      <c r="D508" s="9">
        <v>0</v>
      </c>
      <c r="E508" s="9">
        <v>0</v>
      </c>
      <c r="F508" s="9">
        <v>0</v>
      </c>
      <c r="G508" s="9">
        <v>0</v>
      </c>
      <c r="H508" s="100">
        <f t="shared" si="40"/>
        <v>0</v>
      </c>
      <c r="I508" s="91">
        <f t="shared" si="41"/>
        <v>0</v>
      </c>
      <c r="J508" s="91">
        <f t="shared" si="42"/>
        <v>0</v>
      </c>
      <c r="K508" s="91">
        <f t="shared" si="43"/>
        <v>0</v>
      </c>
    </row>
    <row r="509" ht="20.25" customHeight="1" spans="1:11">
      <c r="A509" s="20"/>
      <c r="B509" s="114" t="s">
        <v>615</v>
      </c>
      <c r="C509" s="9">
        <v>0</v>
      </c>
      <c r="D509" s="9">
        <v>0</v>
      </c>
      <c r="E509" s="9">
        <v>0</v>
      </c>
      <c r="F509" s="9">
        <v>53</v>
      </c>
      <c r="G509" s="9">
        <v>125</v>
      </c>
      <c r="H509" s="100">
        <f t="shared" si="40"/>
        <v>0</v>
      </c>
      <c r="I509" s="91">
        <f t="shared" si="41"/>
        <v>0</v>
      </c>
      <c r="J509" s="91">
        <f t="shared" si="42"/>
        <v>0</v>
      </c>
      <c r="K509" s="91">
        <f t="shared" si="43"/>
        <v>235.849056603774</v>
      </c>
    </row>
    <row r="510" ht="20.25" customHeight="1" spans="1:11">
      <c r="A510" s="20"/>
      <c r="B510" s="114" t="s">
        <v>616</v>
      </c>
      <c r="C510" s="9">
        <v>0</v>
      </c>
      <c r="D510" s="9">
        <v>0</v>
      </c>
      <c r="E510" s="9">
        <v>0</v>
      </c>
      <c r="F510" s="9">
        <v>332</v>
      </c>
      <c r="G510" s="9">
        <v>259</v>
      </c>
      <c r="H510" s="100">
        <f t="shared" si="40"/>
        <v>0</v>
      </c>
      <c r="I510" s="91">
        <f t="shared" si="41"/>
        <v>0</v>
      </c>
      <c r="J510" s="91">
        <f t="shared" si="42"/>
        <v>0</v>
      </c>
      <c r="K510" s="91">
        <f t="shared" si="43"/>
        <v>78.0120481927711</v>
      </c>
    </row>
    <row r="511" ht="20.25" customHeight="1" spans="1:11">
      <c r="A511" s="20"/>
      <c r="B511" s="114" t="s">
        <v>617</v>
      </c>
      <c r="C511" s="9">
        <v>0</v>
      </c>
      <c r="D511" s="9">
        <v>0</v>
      </c>
      <c r="E511" s="9">
        <v>0</v>
      </c>
      <c r="F511" s="9">
        <v>45</v>
      </c>
      <c r="G511" s="9">
        <v>54</v>
      </c>
      <c r="H511" s="100">
        <f t="shared" si="40"/>
        <v>0</v>
      </c>
      <c r="I511" s="91">
        <f t="shared" si="41"/>
        <v>0</v>
      </c>
      <c r="J511" s="91">
        <f t="shared" si="42"/>
        <v>0</v>
      </c>
      <c r="K511" s="91">
        <f t="shared" si="43"/>
        <v>120</v>
      </c>
    </row>
    <row r="512" ht="20.25" customHeight="1" spans="1:11">
      <c r="A512" s="20"/>
      <c r="B512" s="114" t="s">
        <v>618</v>
      </c>
      <c r="C512" s="9">
        <v>0</v>
      </c>
      <c r="D512" s="9">
        <v>0</v>
      </c>
      <c r="E512" s="9">
        <v>0</v>
      </c>
      <c r="F512" s="9">
        <v>38</v>
      </c>
      <c r="G512" s="9">
        <v>27</v>
      </c>
      <c r="H512" s="100">
        <f t="shared" si="40"/>
        <v>0</v>
      </c>
      <c r="I512" s="91">
        <f t="shared" si="41"/>
        <v>0</v>
      </c>
      <c r="J512" s="91">
        <f t="shared" si="42"/>
        <v>0</v>
      </c>
      <c r="K512" s="91">
        <f t="shared" si="43"/>
        <v>71.0526315789474</v>
      </c>
    </row>
    <row r="513" ht="20.25" customHeight="1" spans="1:11">
      <c r="A513" s="20"/>
      <c r="B513" s="114" t="s">
        <v>619</v>
      </c>
      <c r="C513" s="9">
        <v>0</v>
      </c>
      <c r="D513" s="9">
        <v>0</v>
      </c>
      <c r="E513" s="9">
        <v>56</v>
      </c>
      <c r="F513" s="9">
        <v>34</v>
      </c>
      <c r="G513" s="9">
        <v>56</v>
      </c>
      <c r="H513" s="100">
        <f t="shared" si="40"/>
        <v>0</v>
      </c>
      <c r="I513" s="91">
        <f t="shared" si="41"/>
        <v>0</v>
      </c>
      <c r="J513" s="91">
        <f t="shared" si="42"/>
        <v>100</v>
      </c>
      <c r="K513" s="91">
        <f t="shared" si="43"/>
        <v>164.705882352941</v>
      </c>
    </row>
    <row r="514" ht="20.25" customHeight="1" spans="1:11">
      <c r="A514" s="20"/>
      <c r="B514" s="114" t="s">
        <v>620</v>
      </c>
      <c r="C514" s="9">
        <v>0</v>
      </c>
      <c r="D514" s="9">
        <v>0</v>
      </c>
      <c r="E514" s="9">
        <v>0</v>
      </c>
      <c r="F514" s="9">
        <v>34</v>
      </c>
      <c r="G514" s="9">
        <v>56</v>
      </c>
      <c r="H514" s="100">
        <f t="shared" si="40"/>
        <v>0</v>
      </c>
      <c r="I514" s="91">
        <f t="shared" si="41"/>
        <v>0</v>
      </c>
      <c r="J514" s="91">
        <f t="shared" si="42"/>
        <v>0</v>
      </c>
      <c r="K514" s="91">
        <f t="shared" si="43"/>
        <v>164.705882352941</v>
      </c>
    </row>
    <row r="515" ht="20.25" customHeight="1" spans="1:11">
      <c r="A515" s="20"/>
      <c r="B515" s="114" t="s">
        <v>621</v>
      </c>
      <c r="C515" s="9">
        <v>0</v>
      </c>
      <c r="D515" s="9">
        <v>0</v>
      </c>
      <c r="E515" s="9">
        <v>0</v>
      </c>
      <c r="F515" s="9">
        <v>0</v>
      </c>
      <c r="G515" s="9">
        <v>0</v>
      </c>
      <c r="H515" s="100">
        <f t="shared" si="40"/>
        <v>0</v>
      </c>
      <c r="I515" s="91">
        <f t="shared" si="41"/>
        <v>0</v>
      </c>
      <c r="J515" s="91">
        <f t="shared" si="42"/>
        <v>0</v>
      </c>
      <c r="K515" s="91">
        <f t="shared" si="43"/>
        <v>0</v>
      </c>
    </row>
    <row r="516" ht="20.25" customHeight="1" spans="1:11">
      <c r="A516" s="20"/>
      <c r="B516" s="114" t="s">
        <v>622</v>
      </c>
      <c r="C516" s="9">
        <v>0</v>
      </c>
      <c r="D516" s="9">
        <v>908</v>
      </c>
      <c r="E516" s="9">
        <v>567</v>
      </c>
      <c r="F516" s="9">
        <v>1437</v>
      </c>
      <c r="G516" s="9">
        <v>567</v>
      </c>
      <c r="H516" s="100">
        <f t="shared" si="40"/>
        <v>0</v>
      </c>
      <c r="I516" s="91">
        <f t="shared" si="41"/>
        <v>62.4449339207048</v>
      </c>
      <c r="J516" s="91">
        <f t="shared" si="42"/>
        <v>100</v>
      </c>
      <c r="K516" s="91">
        <f t="shared" si="43"/>
        <v>39.4572025052192</v>
      </c>
    </row>
    <row r="517" ht="20.25" customHeight="1" spans="1:11">
      <c r="A517" s="20"/>
      <c r="B517" s="114" t="s">
        <v>623</v>
      </c>
      <c r="C517" s="9">
        <v>0</v>
      </c>
      <c r="D517" s="9">
        <v>0</v>
      </c>
      <c r="E517" s="9">
        <v>0</v>
      </c>
      <c r="F517" s="9">
        <v>1437</v>
      </c>
      <c r="G517" s="9">
        <v>567</v>
      </c>
      <c r="H517" s="100">
        <f t="shared" si="40"/>
        <v>0</v>
      </c>
      <c r="I517" s="91">
        <f t="shared" si="41"/>
        <v>0</v>
      </c>
      <c r="J517" s="91">
        <f t="shared" si="42"/>
        <v>0</v>
      </c>
      <c r="K517" s="91">
        <f t="shared" si="43"/>
        <v>39.4572025052192</v>
      </c>
    </row>
    <row r="518" ht="20.25" customHeight="1" spans="1:11">
      <c r="A518" s="20" t="s">
        <v>624</v>
      </c>
      <c r="B518" s="114" t="s">
        <v>68</v>
      </c>
      <c r="C518" s="9">
        <v>0</v>
      </c>
      <c r="D518" s="9">
        <v>26518</v>
      </c>
      <c r="E518" s="9">
        <v>35286</v>
      </c>
      <c r="F518" s="9">
        <v>39761</v>
      </c>
      <c r="G518" s="9">
        <v>32947</v>
      </c>
      <c r="H518" s="100">
        <f t="shared" si="40"/>
        <v>0</v>
      </c>
      <c r="I518" s="91">
        <f t="shared" si="41"/>
        <v>124.243909797119</v>
      </c>
      <c r="J518" s="91">
        <f t="shared" si="42"/>
        <v>93.3713087343422</v>
      </c>
      <c r="K518" s="91">
        <f t="shared" si="43"/>
        <v>82.862604059254</v>
      </c>
    </row>
    <row r="519" ht="20.25" customHeight="1" spans="1:11">
      <c r="A519" s="20"/>
      <c r="B519" s="114" t="s">
        <v>625</v>
      </c>
      <c r="C519" s="9">
        <v>0</v>
      </c>
      <c r="D519" s="9">
        <v>498</v>
      </c>
      <c r="E519" s="9">
        <v>341</v>
      </c>
      <c r="F519" s="9">
        <v>394</v>
      </c>
      <c r="G519" s="9">
        <v>341</v>
      </c>
      <c r="H519" s="100">
        <f t="shared" si="40"/>
        <v>0</v>
      </c>
      <c r="I519" s="91">
        <f t="shared" si="41"/>
        <v>68.4738955823293</v>
      </c>
      <c r="J519" s="91">
        <f t="shared" si="42"/>
        <v>100</v>
      </c>
      <c r="K519" s="91">
        <f t="shared" si="43"/>
        <v>86.5482233502538</v>
      </c>
    </row>
    <row r="520" ht="20.25" customHeight="1" spans="1:11">
      <c r="A520" s="20"/>
      <c r="B520" s="114" t="s">
        <v>626</v>
      </c>
      <c r="C520" s="9">
        <v>0</v>
      </c>
      <c r="D520" s="9">
        <v>0</v>
      </c>
      <c r="E520" s="9">
        <v>0</v>
      </c>
      <c r="F520" s="9">
        <v>333</v>
      </c>
      <c r="G520" s="9">
        <v>341</v>
      </c>
      <c r="H520" s="100">
        <f t="shared" si="40"/>
        <v>0</v>
      </c>
      <c r="I520" s="91">
        <f t="shared" si="41"/>
        <v>0</v>
      </c>
      <c r="J520" s="91">
        <f t="shared" si="42"/>
        <v>0</v>
      </c>
      <c r="K520" s="91">
        <f t="shared" si="43"/>
        <v>102.402402402402</v>
      </c>
    </row>
    <row r="521" ht="20.25" customHeight="1" spans="1:11">
      <c r="A521" s="20"/>
      <c r="B521" s="114" t="s">
        <v>627</v>
      </c>
      <c r="C521" s="9">
        <v>0</v>
      </c>
      <c r="D521" s="9">
        <v>0</v>
      </c>
      <c r="E521" s="9">
        <v>0</v>
      </c>
      <c r="F521" s="9">
        <v>19</v>
      </c>
      <c r="G521" s="9">
        <v>0</v>
      </c>
      <c r="H521" s="100">
        <f t="shared" si="40"/>
        <v>0</v>
      </c>
      <c r="I521" s="91">
        <f t="shared" si="41"/>
        <v>0</v>
      </c>
      <c r="J521" s="91">
        <f t="shared" si="42"/>
        <v>0</v>
      </c>
      <c r="K521" s="91">
        <f t="shared" si="43"/>
        <v>0</v>
      </c>
    </row>
    <row r="522" ht="20.25" customHeight="1" spans="1:11">
      <c r="A522" s="20"/>
      <c r="B522" s="114" t="s">
        <v>628</v>
      </c>
      <c r="C522" s="9">
        <v>0</v>
      </c>
      <c r="D522" s="9">
        <v>0</v>
      </c>
      <c r="E522" s="9">
        <v>0</v>
      </c>
      <c r="F522" s="9">
        <v>0</v>
      </c>
      <c r="G522" s="9">
        <v>0</v>
      </c>
      <c r="H522" s="100">
        <f t="shared" si="40"/>
        <v>0</v>
      </c>
      <c r="I522" s="91">
        <f t="shared" si="41"/>
        <v>0</v>
      </c>
      <c r="J522" s="91">
        <f t="shared" si="42"/>
        <v>0</v>
      </c>
      <c r="K522" s="91">
        <f t="shared" si="43"/>
        <v>0</v>
      </c>
    </row>
    <row r="523" ht="20.25" customHeight="1" spans="1:11">
      <c r="A523" s="20"/>
      <c r="B523" s="114" t="s">
        <v>629</v>
      </c>
      <c r="C523" s="9">
        <v>0</v>
      </c>
      <c r="D523" s="9">
        <v>0</v>
      </c>
      <c r="E523" s="9">
        <v>0</v>
      </c>
      <c r="F523" s="9">
        <v>42</v>
      </c>
      <c r="G523" s="9">
        <v>0</v>
      </c>
      <c r="H523" s="100">
        <f t="shared" si="40"/>
        <v>0</v>
      </c>
      <c r="I523" s="91">
        <f t="shared" si="41"/>
        <v>0</v>
      </c>
      <c r="J523" s="91">
        <f t="shared" si="42"/>
        <v>0</v>
      </c>
      <c r="K523" s="91">
        <f t="shared" si="43"/>
        <v>0</v>
      </c>
    </row>
    <row r="524" ht="20.25" customHeight="1" spans="1:11">
      <c r="A524" s="20"/>
      <c r="B524" s="114" t="s">
        <v>630</v>
      </c>
      <c r="C524" s="9">
        <v>0</v>
      </c>
      <c r="D524" s="9">
        <v>1364</v>
      </c>
      <c r="E524" s="9">
        <v>1550</v>
      </c>
      <c r="F524" s="9">
        <v>5238</v>
      </c>
      <c r="G524" s="9">
        <v>1550</v>
      </c>
      <c r="H524" s="100">
        <f t="shared" si="40"/>
        <v>0</v>
      </c>
      <c r="I524" s="91">
        <f t="shared" si="41"/>
        <v>113.636363636364</v>
      </c>
      <c r="J524" s="91">
        <f t="shared" si="42"/>
        <v>100</v>
      </c>
      <c r="K524" s="91">
        <f t="shared" si="43"/>
        <v>29.5914471172203</v>
      </c>
    </row>
    <row r="525" ht="20.25" customHeight="1" spans="1:11">
      <c r="A525" s="20"/>
      <c r="B525" s="114" t="s">
        <v>631</v>
      </c>
      <c r="C525" s="9">
        <v>0</v>
      </c>
      <c r="D525" s="9">
        <v>0</v>
      </c>
      <c r="E525" s="9">
        <v>0</v>
      </c>
      <c r="F525" s="9">
        <v>1246</v>
      </c>
      <c r="G525" s="9">
        <v>1447</v>
      </c>
      <c r="H525" s="100">
        <f t="shared" si="40"/>
        <v>0</v>
      </c>
      <c r="I525" s="91">
        <f t="shared" si="41"/>
        <v>0</v>
      </c>
      <c r="J525" s="91">
        <f t="shared" si="42"/>
        <v>0</v>
      </c>
      <c r="K525" s="91">
        <f t="shared" si="43"/>
        <v>116.131621187801</v>
      </c>
    </row>
    <row r="526" ht="20.25" customHeight="1" spans="1:11">
      <c r="A526" s="20"/>
      <c r="B526" s="114" t="s">
        <v>632</v>
      </c>
      <c r="C526" s="9">
        <v>0</v>
      </c>
      <c r="D526" s="9">
        <v>0</v>
      </c>
      <c r="E526" s="9">
        <v>0</v>
      </c>
      <c r="F526" s="9">
        <v>3250</v>
      </c>
      <c r="G526" s="9">
        <v>0</v>
      </c>
      <c r="H526" s="100">
        <f t="shared" si="40"/>
        <v>0</v>
      </c>
      <c r="I526" s="91">
        <f t="shared" si="41"/>
        <v>0</v>
      </c>
      <c r="J526" s="91">
        <f t="shared" si="42"/>
        <v>0</v>
      </c>
      <c r="K526" s="91">
        <f t="shared" si="43"/>
        <v>0</v>
      </c>
    </row>
    <row r="527" ht="20.25" customHeight="1" spans="1:11">
      <c r="A527" s="20"/>
      <c r="B527" s="114" t="s">
        <v>633</v>
      </c>
      <c r="C527" s="9">
        <v>0</v>
      </c>
      <c r="D527" s="9">
        <v>0</v>
      </c>
      <c r="E527" s="9">
        <v>0</v>
      </c>
      <c r="F527" s="9">
        <v>0</v>
      </c>
      <c r="G527" s="9">
        <v>0</v>
      </c>
      <c r="H527" s="100">
        <f t="shared" si="40"/>
        <v>0</v>
      </c>
      <c r="I527" s="91">
        <f t="shared" si="41"/>
        <v>0</v>
      </c>
      <c r="J527" s="91">
        <f t="shared" si="42"/>
        <v>0</v>
      </c>
      <c r="K527" s="91">
        <f t="shared" si="43"/>
        <v>0</v>
      </c>
    </row>
    <row r="528" ht="20.25" customHeight="1" spans="1:11">
      <c r="A528" s="20"/>
      <c r="B528" s="114" t="s">
        <v>634</v>
      </c>
      <c r="C528" s="9">
        <v>0</v>
      </c>
      <c r="D528" s="9">
        <v>0</v>
      </c>
      <c r="E528" s="9">
        <v>0</v>
      </c>
      <c r="F528" s="9">
        <v>0</v>
      </c>
      <c r="G528" s="9">
        <v>0</v>
      </c>
      <c r="H528" s="100">
        <f t="shared" si="40"/>
        <v>0</v>
      </c>
      <c r="I528" s="91">
        <f t="shared" si="41"/>
        <v>0</v>
      </c>
      <c r="J528" s="91">
        <f t="shared" si="42"/>
        <v>0</v>
      </c>
      <c r="K528" s="91">
        <f t="shared" si="43"/>
        <v>0</v>
      </c>
    </row>
    <row r="529" ht="20.25" customHeight="1" spans="1:11">
      <c r="A529" s="20"/>
      <c r="B529" s="114" t="s">
        <v>635</v>
      </c>
      <c r="C529" s="9">
        <v>0</v>
      </c>
      <c r="D529" s="9">
        <v>0</v>
      </c>
      <c r="E529" s="9">
        <v>0</v>
      </c>
      <c r="F529" s="9">
        <v>0</v>
      </c>
      <c r="G529" s="9">
        <v>0</v>
      </c>
      <c r="H529" s="100">
        <f t="shared" si="40"/>
        <v>0</v>
      </c>
      <c r="I529" s="91">
        <f t="shared" si="41"/>
        <v>0</v>
      </c>
      <c r="J529" s="91">
        <f t="shared" si="42"/>
        <v>0</v>
      </c>
      <c r="K529" s="91">
        <f t="shared" si="43"/>
        <v>0</v>
      </c>
    </row>
    <row r="530" ht="20.25" customHeight="1" spans="1:11">
      <c r="A530" s="20"/>
      <c r="B530" s="114" t="s">
        <v>636</v>
      </c>
      <c r="C530" s="9">
        <v>0</v>
      </c>
      <c r="D530" s="9">
        <v>0</v>
      </c>
      <c r="E530" s="9">
        <v>0</v>
      </c>
      <c r="F530" s="9">
        <v>0</v>
      </c>
      <c r="G530" s="9">
        <v>0</v>
      </c>
      <c r="H530" s="100">
        <f t="shared" si="40"/>
        <v>0</v>
      </c>
      <c r="I530" s="91">
        <f t="shared" si="41"/>
        <v>0</v>
      </c>
      <c r="J530" s="91">
        <f t="shared" si="42"/>
        <v>0</v>
      </c>
      <c r="K530" s="91">
        <f t="shared" si="43"/>
        <v>0</v>
      </c>
    </row>
    <row r="531" ht="20.25" customHeight="1" spans="1:11">
      <c r="A531" s="20"/>
      <c r="B531" s="114" t="s">
        <v>637</v>
      </c>
      <c r="C531" s="9">
        <v>0</v>
      </c>
      <c r="D531" s="9">
        <v>0</v>
      </c>
      <c r="E531" s="9">
        <v>0</v>
      </c>
      <c r="F531" s="9">
        <v>0</v>
      </c>
      <c r="G531" s="9">
        <v>0</v>
      </c>
      <c r="H531" s="100">
        <f t="shared" si="40"/>
        <v>0</v>
      </c>
      <c r="I531" s="91">
        <f t="shared" si="41"/>
        <v>0</v>
      </c>
      <c r="J531" s="91">
        <f t="shared" si="42"/>
        <v>0</v>
      </c>
      <c r="K531" s="91">
        <f t="shared" si="43"/>
        <v>0</v>
      </c>
    </row>
    <row r="532" ht="20.25" customHeight="1" spans="1:11">
      <c r="A532" s="20"/>
      <c r="B532" s="114" t="s">
        <v>638</v>
      </c>
      <c r="C532" s="9">
        <v>0</v>
      </c>
      <c r="D532" s="9">
        <v>0</v>
      </c>
      <c r="E532" s="9">
        <v>0</v>
      </c>
      <c r="F532" s="9">
        <v>0</v>
      </c>
      <c r="G532" s="9">
        <v>0</v>
      </c>
      <c r="H532" s="100">
        <f t="shared" si="40"/>
        <v>0</v>
      </c>
      <c r="I532" s="91">
        <f t="shared" si="41"/>
        <v>0</v>
      </c>
      <c r="J532" s="91">
        <f t="shared" si="42"/>
        <v>0</v>
      </c>
      <c r="K532" s="91">
        <f t="shared" si="43"/>
        <v>0</v>
      </c>
    </row>
    <row r="533" ht="20.25" customHeight="1" spans="1:11">
      <c r="A533" s="20"/>
      <c r="B533" s="114" t="s">
        <v>639</v>
      </c>
      <c r="C533" s="9">
        <v>0</v>
      </c>
      <c r="D533" s="9">
        <v>0</v>
      </c>
      <c r="E533" s="9">
        <v>0</v>
      </c>
      <c r="F533" s="9">
        <v>0</v>
      </c>
      <c r="G533" s="9">
        <v>0</v>
      </c>
      <c r="H533" s="100">
        <f t="shared" si="40"/>
        <v>0</v>
      </c>
      <c r="I533" s="91">
        <f t="shared" si="41"/>
        <v>0</v>
      </c>
      <c r="J533" s="91">
        <f t="shared" si="42"/>
        <v>0</v>
      </c>
      <c r="K533" s="91">
        <f t="shared" si="43"/>
        <v>0</v>
      </c>
    </row>
    <row r="534" ht="20.25" customHeight="1" spans="1:11">
      <c r="A534" s="20"/>
      <c r="B534" s="114" t="s">
        <v>640</v>
      </c>
      <c r="C534" s="9">
        <v>0</v>
      </c>
      <c r="D534" s="9">
        <v>0</v>
      </c>
      <c r="E534" s="9">
        <v>0</v>
      </c>
      <c r="F534" s="9">
        <v>100</v>
      </c>
      <c r="G534" s="9">
        <v>0</v>
      </c>
      <c r="H534" s="100">
        <f t="shared" si="40"/>
        <v>0</v>
      </c>
      <c r="I534" s="91">
        <f t="shared" si="41"/>
        <v>0</v>
      </c>
      <c r="J534" s="91">
        <f t="shared" si="42"/>
        <v>0</v>
      </c>
      <c r="K534" s="91">
        <f t="shared" si="43"/>
        <v>0</v>
      </c>
    </row>
    <row r="535" ht="20.25" customHeight="1" spans="1:11">
      <c r="A535" s="20"/>
      <c r="B535" s="114" t="s">
        <v>641</v>
      </c>
      <c r="C535" s="9">
        <v>0</v>
      </c>
      <c r="D535" s="9">
        <v>0</v>
      </c>
      <c r="E535" s="9">
        <v>0</v>
      </c>
      <c r="F535" s="9">
        <v>0</v>
      </c>
      <c r="G535" s="9">
        <v>0</v>
      </c>
      <c r="H535" s="100">
        <f t="shared" si="40"/>
        <v>0</v>
      </c>
      <c r="I535" s="91">
        <f t="shared" si="41"/>
        <v>0</v>
      </c>
      <c r="J535" s="91">
        <f t="shared" si="42"/>
        <v>0</v>
      </c>
      <c r="K535" s="91">
        <f t="shared" si="43"/>
        <v>0</v>
      </c>
    </row>
    <row r="536" ht="20.25" customHeight="1" spans="1:11">
      <c r="A536" s="20"/>
      <c r="B536" s="114" t="s">
        <v>642</v>
      </c>
      <c r="C536" s="9">
        <v>0</v>
      </c>
      <c r="D536" s="9">
        <v>0</v>
      </c>
      <c r="E536" s="9">
        <v>0</v>
      </c>
      <c r="F536" s="9">
        <v>0</v>
      </c>
      <c r="G536" s="9">
        <v>0</v>
      </c>
      <c r="H536" s="100">
        <f t="shared" si="40"/>
        <v>0</v>
      </c>
      <c r="I536" s="91">
        <f t="shared" si="41"/>
        <v>0</v>
      </c>
      <c r="J536" s="91">
        <f t="shared" si="42"/>
        <v>0</v>
      </c>
      <c r="K536" s="91">
        <f t="shared" si="43"/>
        <v>0</v>
      </c>
    </row>
    <row r="537" ht="20.25" customHeight="1" spans="1:11">
      <c r="A537" s="20"/>
      <c r="B537" s="114" t="s">
        <v>643</v>
      </c>
      <c r="C537" s="9">
        <v>0</v>
      </c>
      <c r="D537" s="9">
        <v>0</v>
      </c>
      <c r="E537" s="9">
        <v>0</v>
      </c>
      <c r="F537" s="9">
        <v>0</v>
      </c>
      <c r="G537" s="9">
        <v>0</v>
      </c>
      <c r="H537" s="100">
        <f t="shared" si="40"/>
        <v>0</v>
      </c>
      <c r="I537" s="91">
        <f t="shared" si="41"/>
        <v>0</v>
      </c>
      <c r="J537" s="91">
        <f t="shared" si="42"/>
        <v>0</v>
      </c>
      <c r="K537" s="91">
        <f t="shared" si="43"/>
        <v>0</v>
      </c>
    </row>
    <row r="538" ht="20.25" customHeight="1" spans="1:11">
      <c r="A538" s="20"/>
      <c r="B538" s="114" t="s">
        <v>644</v>
      </c>
      <c r="C538" s="9">
        <v>0</v>
      </c>
      <c r="D538" s="9">
        <v>0</v>
      </c>
      <c r="E538" s="9">
        <v>0</v>
      </c>
      <c r="F538" s="9">
        <v>642</v>
      </c>
      <c r="G538" s="9">
        <v>103</v>
      </c>
      <c r="H538" s="100">
        <f t="shared" si="40"/>
        <v>0</v>
      </c>
      <c r="I538" s="91">
        <f t="shared" si="41"/>
        <v>0</v>
      </c>
      <c r="J538" s="91">
        <f t="shared" si="42"/>
        <v>0</v>
      </c>
      <c r="K538" s="91">
        <f t="shared" si="43"/>
        <v>16.0436137071651</v>
      </c>
    </row>
    <row r="539" ht="20.25" customHeight="1" spans="1:11">
      <c r="A539" s="20"/>
      <c r="B539" s="114" t="s">
        <v>645</v>
      </c>
      <c r="C539" s="9">
        <v>0</v>
      </c>
      <c r="D539" s="9">
        <v>4762</v>
      </c>
      <c r="E539" s="9">
        <v>5588</v>
      </c>
      <c r="F539" s="9">
        <v>5457</v>
      </c>
      <c r="G539" s="9">
        <v>5588</v>
      </c>
      <c r="H539" s="100">
        <f t="shared" si="40"/>
        <v>0</v>
      </c>
      <c r="I539" s="91">
        <f t="shared" si="41"/>
        <v>117.345653086938</v>
      </c>
      <c r="J539" s="91">
        <f t="shared" si="42"/>
        <v>100</v>
      </c>
      <c r="K539" s="91">
        <f t="shared" si="43"/>
        <v>102.400586402785</v>
      </c>
    </row>
    <row r="540" ht="20.25" customHeight="1" spans="1:11">
      <c r="A540" s="20"/>
      <c r="B540" s="114" t="s">
        <v>646</v>
      </c>
      <c r="C540" s="9">
        <v>0</v>
      </c>
      <c r="D540" s="9">
        <v>0</v>
      </c>
      <c r="E540" s="9">
        <v>0</v>
      </c>
      <c r="F540" s="9">
        <v>861</v>
      </c>
      <c r="G540" s="9">
        <v>943</v>
      </c>
      <c r="H540" s="100">
        <f t="shared" si="40"/>
        <v>0</v>
      </c>
      <c r="I540" s="91">
        <f t="shared" si="41"/>
        <v>0</v>
      </c>
      <c r="J540" s="91">
        <f t="shared" si="42"/>
        <v>0</v>
      </c>
      <c r="K540" s="91">
        <f t="shared" si="43"/>
        <v>109.52380952381</v>
      </c>
    </row>
    <row r="541" ht="20.25" customHeight="1" spans="1:11">
      <c r="A541" s="20"/>
      <c r="B541" s="114" t="s">
        <v>647</v>
      </c>
      <c r="C541" s="9">
        <v>0</v>
      </c>
      <c r="D541" s="9">
        <v>0</v>
      </c>
      <c r="E541" s="9">
        <v>0</v>
      </c>
      <c r="F541" s="9">
        <v>3633</v>
      </c>
      <c r="G541" s="9">
        <v>3838</v>
      </c>
      <c r="H541" s="100">
        <f t="shared" si="40"/>
        <v>0</v>
      </c>
      <c r="I541" s="91">
        <f t="shared" si="41"/>
        <v>0</v>
      </c>
      <c r="J541" s="91">
        <f t="shared" si="42"/>
        <v>0</v>
      </c>
      <c r="K541" s="91">
        <f t="shared" si="43"/>
        <v>105.642719515552</v>
      </c>
    </row>
    <row r="542" ht="20.25" customHeight="1" spans="1:11">
      <c r="A542" s="20"/>
      <c r="B542" s="114" t="s">
        <v>648</v>
      </c>
      <c r="C542" s="9">
        <v>0</v>
      </c>
      <c r="D542" s="9">
        <v>0</v>
      </c>
      <c r="E542" s="9">
        <v>0</v>
      </c>
      <c r="F542" s="9">
        <v>963</v>
      </c>
      <c r="G542" s="9">
        <v>807</v>
      </c>
      <c r="H542" s="100">
        <f t="shared" si="40"/>
        <v>0</v>
      </c>
      <c r="I542" s="91">
        <f t="shared" si="41"/>
        <v>0</v>
      </c>
      <c r="J542" s="91">
        <f t="shared" si="42"/>
        <v>0</v>
      </c>
      <c r="K542" s="91">
        <f t="shared" si="43"/>
        <v>83.8006230529595</v>
      </c>
    </row>
    <row r="543" ht="20.25" customHeight="1" spans="1:11">
      <c r="A543" s="20"/>
      <c r="B543" s="114" t="s">
        <v>649</v>
      </c>
      <c r="C543" s="9">
        <v>0</v>
      </c>
      <c r="D543" s="9">
        <v>4442</v>
      </c>
      <c r="E543" s="9">
        <v>9860</v>
      </c>
      <c r="F543" s="9">
        <v>11462</v>
      </c>
      <c r="G543" s="9">
        <v>8326</v>
      </c>
      <c r="H543" s="100">
        <f t="shared" si="40"/>
        <v>0</v>
      </c>
      <c r="I543" s="91">
        <f t="shared" si="41"/>
        <v>187.438090950023</v>
      </c>
      <c r="J543" s="91">
        <f t="shared" si="42"/>
        <v>84.4421906693712</v>
      </c>
      <c r="K543" s="91">
        <f t="shared" si="43"/>
        <v>72.6400279183389</v>
      </c>
    </row>
    <row r="544" ht="20.25" customHeight="1" spans="1:11">
      <c r="A544" s="20"/>
      <c r="B544" s="114" t="s">
        <v>650</v>
      </c>
      <c r="C544" s="9">
        <v>0</v>
      </c>
      <c r="D544" s="9">
        <v>0</v>
      </c>
      <c r="E544" s="9">
        <v>0</v>
      </c>
      <c r="F544" s="9">
        <v>2720</v>
      </c>
      <c r="G544" s="9">
        <v>989</v>
      </c>
      <c r="H544" s="100">
        <f t="shared" si="40"/>
        <v>0</v>
      </c>
      <c r="I544" s="91">
        <f t="shared" si="41"/>
        <v>0</v>
      </c>
      <c r="J544" s="91">
        <f t="shared" si="42"/>
        <v>0</v>
      </c>
      <c r="K544" s="91">
        <f t="shared" si="43"/>
        <v>36.3602941176471</v>
      </c>
    </row>
    <row r="545" ht="20.25" customHeight="1" spans="1:11">
      <c r="A545" s="20"/>
      <c r="B545" s="114" t="s">
        <v>651</v>
      </c>
      <c r="C545" s="9">
        <v>0</v>
      </c>
      <c r="D545" s="9">
        <v>0</v>
      </c>
      <c r="E545" s="9">
        <v>0</v>
      </c>
      <c r="F545" s="9">
        <v>293</v>
      </c>
      <c r="G545" s="9">
        <v>289</v>
      </c>
      <c r="H545" s="100">
        <f t="shared" si="40"/>
        <v>0</v>
      </c>
      <c r="I545" s="91">
        <f t="shared" si="41"/>
        <v>0</v>
      </c>
      <c r="J545" s="91">
        <f t="shared" si="42"/>
        <v>0</v>
      </c>
      <c r="K545" s="91">
        <f t="shared" si="43"/>
        <v>98.6348122866894</v>
      </c>
    </row>
    <row r="546" ht="20.25" customHeight="1" spans="1:11">
      <c r="A546" s="20"/>
      <c r="B546" s="114" t="s">
        <v>652</v>
      </c>
      <c r="C546" s="9">
        <v>0</v>
      </c>
      <c r="D546" s="9">
        <v>0</v>
      </c>
      <c r="E546" s="9">
        <v>0</v>
      </c>
      <c r="F546" s="9">
        <v>1197</v>
      </c>
      <c r="G546" s="9">
        <v>1160</v>
      </c>
      <c r="H546" s="100">
        <f t="shared" si="40"/>
        <v>0</v>
      </c>
      <c r="I546" s="91">
        <f t="shared" si="41"/>
        <v>0</v>
      </c>
      <c r="J546" s="91">
        <f t="shared" si="42"/>
        <v>0</v>
      </c>
      <c r="K546" s="91">
        <f t="shared" si="43"/>
        <v>96.9089390142022</v>
      </c>
    </row>
    <row r="547" ht="20.25" customHeight="1" spans="1:11">
      <c r="A547" s="20"/>
      <c r="B547" s="114" t="s">
        <v>653</v>
      </c>
      <c r="C547" s="9">
        <v>0</v>
      </c>
      <c r="D547" s="9">
        <v>0</v>
      </c>
      <c r="E547" s="9">
        <v>0</v>
      </c>
      <c r="F547" s="9">
        <v>0</v>
      </c>
      <c r="G547" s="9">
        <v>0</v>
      </c>
      <c r="H547" s="100">
        <f t="shared" si="40"/>
        <v>0</v>
      </c>
      <c r="I547" s="91">
        <f t="shared" si="41"/>
        <v>0</v>
      </c>
      <c r="J547" s="91">
        <f t="shared" si="42"/>
        <v>0</v>
      </c>
      <c r="K547" s="91">
        <f t="shared" si="43"/>
        <v>0</v>
      </c>
    </row>
    <row r="548" ht="20.25" customHeight="1" spans="1:11">
      <c r="A548" s="20"/>
      <c r="B548" s="114" t="s">
        <v>654</v>
      </c>
      <c r="C548" s="9">
        <v>0</v>
      </c>
      <c r="D548" s="9">
        <v>0</v>
      </c>
      <c r="E548" s="9">
        <v>0</v>
      </c>
      <c r="F548" s="9">
        <v>0</v>
      </c>
      <c r="G548" s="9">
        <v>0</v>
      </c>
      <c r="H548" s="100">
        <f t="shared" si="40"/>
        <v>0</v>
      </c>
      <c r="I548" s="91">
        <f t="shared" si="41"/>
        <v>0</v>
      </c>
      <c r="J548" s="91">
        <f t="shared" si="42"/>
        <v>0</v>
      </c>
      <c r="K548" s="91">
        <f t="shared" si="43"/>
        <v>0</v>
      </c>
    </row>
    <row r="549" ht="20.25" customHeight="1" spans="1:11">
      <c r="A549" s="20"/>
      <c r="B549" s="114" t="s">
        <v>655</v>
      </c>
      <c r="C549" s="9">
        <v>0</v>
      </c>
      <c r="D549" s="9">
        <v>0</v>
      </c>
      <c r="E549" s="9">
        <v>0</v>
      </c>
      <c r="F549" s="9">
        <v>0</v>
      </c>
      <c r="G549" s="9">
        <v>0</v>
      </c>
      <c r="H549" s="100">
        <f t="shared" si="40"/>
        <v>0</v>
      </c>
      <c r="I549" s="91">
        <f t="shared" si="41"/>
        <v>0</v>
      </c>
      <c r="J549" s="91">
        <f t="shared" si="42"/>
        <v>0</v>
      </c>
      <c r="K549" s="91">
        <f t="shared" si="43"/>
        <v>0</v>
      </c>
    </row>
    <row r="550" ht="20.25" customHeight="1" spans="1:11">
      <c r="A550" s="20"/>
      <c r="B550" s="114" t="s">
        <v>656</v>
      </c>
      <c r="C550" s="9">
        <v>0</v>
      </c>
      <c r="D550" s="9">
        <v>0</v>
      </c>
      <c r="E550" s="9">
        <v>0</v>
      </c>
      <c r="F550" s="9">
        <v>0</v>
      </c>
      <c r="G550" s="9">
        <v>0</v>
      </c>
      <c r="H550" s="100">
        <f t="shared" si="40"/>
        <v>0</v>
      </c>
      <c r="I550" s="91">
        <f t="shared" si="41"/>
        <v>0</v>
      </c>
      <c r="J550" s="91">
        <f t="shared" si="42"/>
        <v>0</v>
      </c>
      <c r="K550" s="91">
        <f t="shared" si="43"/>
        <v>0</v>
      </c>
    </row>
    <row r="551" ht="20.25" customHeight="1" spans="1:11">
      <c r="A551" s="20"/>
      <c r="B551" s="114" t="s">
        <v>657</v>
      </c>
      <c r="C551" s="9">
        <v>0</v>
      </c>
      <c r="D551" s="9">
        <v>0</v>
      </c>
      <c r="E551" s="9">
        <v>0</v>
      </c>
      <c r="F551" s="9">
        <v>3549</v>
      </c>
      <c r="G551" s="9">
        <v>3439</v>
      </c>
      <c r="H551" s="100">
        <f t="shared" si="40"/>
        <v>0</v>
      </c>
      <c r="I551" s="91">
        <f t="shared" si="41"/>
        <v>0</v>
      </c>
      <c r="J551" s="91">
        <f t="shared" si="42"/>
        <v>0</v>
      </c>
      <c r="K551" s="91">
        <f t="shared" si="43"/>
        <v>96.9005353620738</v>
      </c>
    </row>
    <row r="552" ht="20.25" customHeight="1" spans="1:11">
      <c r="A552" s="20"/>
      <c r="B552" s="114" t="s">
        <v>658</v>
      </c>
      <c r="C552" s="9">
        <v>0</v>
      </c>
      <c r="D552" s="9">
        <v>0</v>
      </c>
      <c r="E552" s="9">
        <v>0</v>
      </c>
      <c r="F552" s="9">
        <v>623</v>
      </c>
      <c r="G552" s="9">
        <v>509</v>
      </c>
      <c r="H552" s="100">
        <f t="shared" ref="H552:H615" si="44">IF(C552&lt;&gt;0,(G552/C552)*100,0)</f>
        <v>0</v>
      </c>
      <c r="I552" s="91">
        <f t="shared" ref="I552:I615" si="45">IF(D552&lt;&gt;0,(G552/D552)*100,0)</f>
        <v>0</v>
      </c>
      <c r="J552" s="91">
        <f t="shared" ref="J552:J615" si="46">IF(E552&lt;&gt;0,(G552/E552)*100,0)</f>
        <v>0</v>
      </c>
      <c r="K552" s="91">
        <f t="shared" ref="K552:K615" si="47">IF(F552&lt;&gt;0,(G552/F552)*100,0)</f>
        <v>81.7014446227929</v>
      </c>
    </row>
    <row r="553" ht="20.25" customHeight="1" spans="1:11">
      <c r="A553" s="20"/>
      <c r="B553" s="114" t="s">
        <v>659</v>
      </c>
      <c r="C553" s="9">
        <v>0</v>
      </c>
      <c r="D553" s="9">
        <v>0</v>
      </c>
      <c r="E553" s="9">
        <v>0</v>
      </c>
      <c r="F553" s="9">
        <v>407</v>
      </c>
      <c r="G553" s="9">
        <v>1852</v>
      </c>
      <c r="H553" s="100">
        <f t="shared" si="44"/>
        <v>0</v>
      </c>
      <c r="I553" s="91">
        <f t="shared" si="45"/>
        <v>0</v>
      </c>
      <c r="J553" s="91">
        <f t="shared" si="46"/>
        <v>0</v>
      </c>
      <c r="K553" s="91">
        <f t="shared" si="47"/>
        <v>455.036855036855</v>
      </c>
    </row>
    <row r="554" ht="20.25" customHeight="1" spans="1:11">
      <c r="A554" s="20"/>
      <c r="B554" s="114" t="s">
        <v>660</v>
      </c>
      <c r="C554" s="9">
        <v>0</v>
      </c>
      <c r="D554" s="9">
        <v>0</v>
      </c>
      <c r="E554" s="9">
        <v>0</v>
      </c>
      <c r="F554" s="9">
        <v>2673</v>
      </c>
      <c r="G554" s="9">
        <v>88</v>
      </c>
      <c r="H554" s="100">
        <f t="shared" si="44"/>
        <v>0</v>
      </c>
      <c r="I554" s="91">
        <f t="shared" si="45"/>
        <v>0</v>
      </c>
      <c r="J554" s="91">
        <f t="shared" si="46"/>
        <v>0</v>
      </c>
      <c r="K554" s="91">
        <f t="shared" si="47"/>
        <v>3.29218106995885</v>
      </c>
    </row>
    <row r="555" ht="20.25" customHeight="1" spans="1:11">
      <c r="A555" s="20"/>
      <c r="B555" s="114" t="s">
        <v>661</v>
      </c>
      <c r="C555" s="9">
        <v>0</v>
      </c>
      <c r="D555" s="9">
        <v>0</v>
      </c>
      <c r="E555" s="9">
        <v>40</v>
      </c>
      <c r="F555" s="9">
        <v>31</v>
      </c>
      <c r="G555" s="9">
        <v>20</v>
      </c>
      <c r="H555" s="100">
        <f t="shared" si="44"/>
        <v>0</v>
      </c>
      <c r="I555" s="91">
        <f t="shared" si="45"/>
        <v>0</v>
      </c>
      <c r="J555" s="91">
        <f t="shared" si="46"/>
        <v>50</v>
      </c>
      <c r="K555" s="91">
        <f t="shared" si="47"/>
        <v>64.5161290322581</v>
      </c>
    </row>
    <row r="556" ht="20.25" customHeight="1" spans="1:11">
      <c r="A556" s="20"/>
      <c r="B556" s="114" t="s">
        <v>662</v>
      </c>
      <c r="C556" s="9">
        <v>0</v>
      </c>
      <c r="D556" s="9">
        <v>0</v>
      </c>
      <c r="E556" s="9">
        <v>0</v>
      </c>
      <c r="F556" s="9">
        <v>31</v>
      </c>
      <c r="G556" s="9">
        <v>20</v>
      </c>
      <c r="H556" s="100">
        <f t="shared" si="44"/>
        <v>0</v>
      </c>
      <c r="I556" s="91">
        <f t="shared" si="45"/>
        <v>0</v>
      </c>
      <c r="J556" s="91">
        <f t="shared" si="46"/>
        <v>0</v>
      </c>
      <c r="K556" s="91">
        <f t="shared" si="47"/>
        <v>64.5161290322581</v>
      </c>
    </row>
    <row r="557" ht="20.25" customHeight="1" spans="1:11">
      <c r="A557" s="20"/>
      <c r="B557" s="114" t="s">
        <v>663</v>
      </c>
      <c r="C557" s="9">
        <v>0</v>
      </c>
      <c r="D557" s="9">
        <v>0</v>
      </c>
      <c r="E557" s="9">
        <v>0</v>
      </c>
      <c r="F557" s="9">
        <v>0</v>
      </c>
      <c r="G557" s="9">
        <v>0</v>
      </c>
      <c r="H557" s="100">
        <f t="shared" si="44"/>
        <v>0</v>
      </c>
      <c r="I557" s="91">
        <f t="shared" si="45"/>
        <v>0</v>
      </c>
      <c r="J557" s="91">
        <f t="shared" si="46"/>
        <v>0</v>
      </c>
      <c r="K557" s="91">
        <f t="shared" si="47"/>
        <v>0</v>
      </c>
    </row>
    <row r="558" ht="20.25" customHeight="1" spans="1:11">
      <c r="A558" s="20"/>
      <c r="B558" s="114" t="s">
        <v>664</v>
      </c>
      <c r="C558" s="9">
        <v>0</v>
      </c>
      <c r="D558" s="9">
        <v>625</v>
      </c>
      <c r="E558" s="9">
        <v>1425</v>
      </c>
      <c r="F558" s="9">
        <v>1244</v>
      </c>
      <c r="G558" s="9">
        <v>1388</v>
      </c>
      <c r="H558" s="100">
        <f t="shared" si="44"/>
        <v>0</v>
      </c>
      <c r="I558" s="91">
        <f t="shared" si="45"/>
        <v>222.08</v>
      </c>
      <c r="J558" s="91">
        <f t="shared" si="46"/>
        <v>97.4035087719298</v>
      </c>
      <c r="K558" s="91">
        <f t="shared" si="47"/>
        <v>111.575562700965</v>
      </c>
    </row>
    <row r="559" ht="20.25" customHeight="1" spans="1:11">
      <c r="A559" s="20"/>
      <c r="B559" s="114" t="s">
        <v>665</v>
      </c>
      <c r="C559" s="9">
        <v>0</v>
      </c>
      <c r="D559" s="9">
        <v>0</v>
      </c>
      <c r="E559" s="9">
        <v>0</v>
      </c>
      <c r="F559" s="9">
        <v>5</v>
      </c>
      <c r="G559" s="9">
        <v>38</v>
      </c>
      <c r="H559" s="100">
        <f t="shared" si="44"/>
        <v>0</v>
      </c>
      <c r="I559" s="91">
        <f t="shared" si="45"/>
        <v>0</v>
      </c>
      <c r="J559" s="91">
        <f t="shared" si="46"/>
        <v>0</v>
      </c>
      <c r="K559" s="91">
        <f t="shared" si="47"/>
        <v>760</v>
      </c>
    </row>
    <row r="560" ht="20.25" customHeight="1" spans="1:11">
      <c r="A560" s="20"/>
      <c r="B560" s="114" t="s">
        <v>666</v>
      </c>
      <c r="C560" s="9">
        <v>0</v>
      </c>
      <c r="D560" s="9">
        <v>0</v>
      </c>
      <c r="E560" s="9">
        <v>0</v>
      </c>
      <c r="F560" s="9">
        <v>438</v>
      </c>
      <c r="G560" s="9">
        <v>379</v>
      </c>
      <c r="H560" s="100">
        <f t="shared" si="44"/>
        <v>0</v>
      </c>
      <c r="I560" s="91">
        <f t="shared" si="45"/>
        <v>0</v>
      </c>
      <c r="J560" s="91">
        <f t="shared" si="46"/>
        <v>0</v>
      </c>
      <c r="K560" s="91">
        <f t="shared" si="47"/>
        <v>86.5296803652968</v>
      </c>
    </row>
    <row r="561" ht="20.25" customHeight="1" spans="1:11">
      <c r="A561" s="20"/>
      <c r="B561" s="114" t="s">
        <v>667</v>
      </c>
      <c r="C561" s="9">
        <v>0</v>
      </c>
      <c r="D561" s="9">
        <v>0</v>
      </c>
      <c r="E561" s="9">
        <v>0</v>
      </c>
      <c r="F561" s="9">
        <v>801</v>
      </c>
      <c r="G561" s="9">
        <v>971</v>
      </c>
      <c r="H561" s="100">
        <f t="shared" si="44"/>
        <v>0</v>
      </c>
      <c r="I561" s="91">
        <f t="shared" si="45"/>
        <v>0</v>
      </c>
      <c r="J561" s="91">
        <f t="shared" si="46"/>
        <v>0</v>
      </c>
      <c r="K561" s="91">
        <f t="shared" si="47"/>
        <v>121.223470661673</v>
      </c>
    </row>
    <row r="562" ht="20.25" customHeight="1" spans="1:11">
      <c r="A562" s="20"/>
      <c r="B562" s="114" t="s">
        <v>668</v>
      </c>
      <c r="C562" s="9">
        <v>0</v>
      </c>
      <c r="D562" s="9">
        <v>12612</v>
      </c>
      <c r="E562" s="9">
        <v>12535</v>
      </c>
      <c r="F562" s="9">
        <v>12352</v>
      </c>
      <c r="G562" s="9">
        <v>12535</v>
      </c>
      <c r="H562" s="100">
        <f t="shared" si="44"/>
        <v>0</v>
      </c>
      <c r="I562" s="91">
        <f t="shared" si="45"/>
        <v>99.3894703457025</v>
      </c>
      <c r="J562" s="91">
        <f t="shared" si="46"/>
        <v>100</v>
      </c>
      <c r="K562" s="91">
        <f t="shared" si="47"/>
        <v>101.481541450777</v>
      </c>
    </row>
    <row r="563" ht="20.25" customHeight="1" spans="1:11">
      <c r="A563" s="20"/>
      <c r="B563" s="114" t="s">
        <v>669</v>
      </c>
      <c r="C563" s="9">
        <v>0</v>
      </c>
      <c r="D563" s="9">
        <v>0</v>
      </c>
      <c r="E563" s="9">
        <v>0</v>
      </c>
      <c r="F563" s="9">
        <v>1900</v>
      </c>
      <c r="G563" s="9">
        <v>1861</v>
      </c>
      <c r="H563" s="100">
        <f t="shared" si="44"/>
        <v>0</v>
      </c>
      <c r="I563" s="91">
        <f t="shared" si="45"/>
        <v>0</v>
      </c>
      <c r="J563" s="91">
        <f t="shared" si="46"/>
        <v>0</v>
      </c>
      <c r="K563" s="91">
        <f t="shared" si="47"/>
        <v>97.9473684210526</v>
      </c>
    </row>
    <row r="564" ht="20.25" customHeight="1" spans="1:11">
      <c r="A564" s="20"/>
      <c r="B564" s="114" t="s">
        <v>670</v>
      </c>
      <c r="C564" s="9">
        <v>0</v>
      </c>
      <c r="D564" s="9">
        <v>0</v>
      </c>
      <c r="E564" s="9">
        <v>0</v>
      </c>
      <c r="F564" s="9">
        <v>5265</v>
      </c>
      <c r="G564" s="9">
        <v>5306</v>
      </c>
      <c r="H564" s="100">
        <f t="shared" si="44"/>
        <v>0</v>
      </c>
      <c r="I564" s="91">
        <f t="shared" si="45"/>
        <v>0</v>
      </c>
      <c r="J564" s="91">
        <f t="shared" si="46"/>
        <v>0</v>
      </c>
      <c r="K564" s="91">
        <f t="shared" si="47"/>
        <v>100.778727445394</v>
      </c>
    </row>
    <row r="565" ht="20.25" customHeight="1" spans="1:11">
      <c r="A565" s="20"/>
      <c r="B565" s="114" t="s">
        <v>671</v>
      </c>
      <c r="C565" s="9">
        <v>0</v>
      </c>
      <c r="D565" s="9">
        <v>0</v>
      </c>
      <c r="E565" s="9">
        <v>0</v>
      </c>
      <c r="F565" s="9">
        <v>5187</v>
      </c>
      <c r="G565" s="9">
        <v>5368</v>
      </c>
      <c r="H565" s="100">
        <f t="shared" si="44"/>
        <v>0</v>
      </c>
      <c r="I565" s="91">
        <f t="shared" si="45"/>
        <v>0</v>
      </c>
      <c r="J565" s="91">
        <f t="shared" si="46"/>
        <v>0</v>
      </c>
      <c r="K565" s="91">
        <f t="shared" si="47"/>
        <v>103.489492963177</v>
      </c>
    </row>
    <row r="566" ht="20.25" customHeight="1" spans="1:11">
      <c r="A566" s="20"/>
      <c r="B566" s="114" t="s">
        <v>672</v>
      </c>
      <c r="C566" s="9">
        <v>0</v>
      </c>
      <c r="D566" s="9">
        <v>0</v>
      </c>
      <c r="E566" s="9">
        <v>0</v>
      </c>
      <c r="F566" s="9">
        <v>0</v>
      </c>
      <c r="G566" s="9">
        <v>0</v>
      </c>
      <c r="H566" s="100">
        <f t="shared" si="44"/>
        <v>0</v>
      </c>
      <c r="I566" s="91">
        <f t="shared" si="45"/>
        <v>0</v>
      </c>
      <c r="J566" s="91">
        <f t="shared" si="46"/>
        <v>0</v>
      </c>
      <c r="K566" s="91">
        <f t="shared" si="47"/>
        <v>0</v>
      </c>
    </row>
    <row r="567" ht="20.25" customHeight="1" spans="1:11">
      <c r="A567" s="20"/>
      <c r="B567" s="114" t="s">
        <v>673</v>
      </c>
      <c r="C567" s="9">
        <v>0</v>
      </c>
      <c r="D567" s="9">
        <v>803</v>
      </c>
      <c r="E567" s="9">
        <v>1227</v>
      </c>
      <c r="F567" s="9">
        <v>634</v>
      </c>
      <c r="G567" s="9">
        <v>1227</v>
      </c>
      <c r="H567" s="100">
        <f t="shared" si="44"/>
        <v>0</v>
      </c>
      <c r="I567" s="91">
        <f t="shared" si="45"/>
        <v>152.80199252802</v>
      </c>
      <c r="J567" s="91">
        <f t="shared" si="46"/>
        <v>100</v>
      </c>
      <c r="K567" s="91">
        <f t="shared" si="47"/>
        <v>193.533123028391</v>
      </c>
    </row>
    <row r="568" ht="20.25" customHeight="1" spans="1:11">
      <c r="A568" s="20"/>
      <c r="B568" s="114" t="s">
        <v>674</v>
      </c>
      <c r="C568" s="9">
        <v>0</v>
      </c>
      <c r="D568" s="9">
        <v>0</v>
      </c>
      <c r="E568" s="9">
        <v>0</v>
      </c>
      <c r="F568" s="9">
        <v>84</v>
      </c>
      <c r="G568" s="9">
        <v>0</v>
      </c>
      <c r="H568" s="100">
        <f t="shared" si="44"/>
        <v>0</v>
      </c>
      <c r="I568" s="91">
        <f t="shared" si="45"/>
        <v>0</v>
      </c>
      <c r="J568" s="91">
        <f t="shared" si="46"/>
        <v>0</v>
      </c>
      <c r="K568" s="91">
        <f t="shared" si="47"/>
        <v>0</v>
      </c>
    </row>
    <row r="569" ht="20.25" customHeight="1" spans="1:11">
      <c r="A569" s="20"/>
      <c r="B569" s="114" t="s">
        <v>675</v>
      </c>
      <c r="C569" s="9">
        <v>0</v>
      </c>
      <c r="D569" s="9">
        <v>0</v>
      </c>
      <c r="E569" s="9">
        <v>0</v>
      </c>
      <c r="F569" s="9">
        <v>550</v>
      </c>
      <c r="G569" s="9">
        <v>1227</v>
      </c>
      <c r="H569" s="100">
        <f t="shared" si="44"/>
        <v>0</v>
      </c>
      <c r="I569" s="91">
        <f t="shared" si="45"/>
        <v>0</v>
      </c>
      <c r="J569" s="91">
        <f t="shared" si="46"/>
        <v>0</v>
      </c>
      <c r="K569" s="91">
        <f t="shared" si="47"/>
        <v>223.090909090909</v>
      </c>
    </row>
    <row r="570" ht="20.25" customHeight="1" spans="1:11">
      <c r="A570" s="20"/>
      <c r="B570" s="114" t="s">
        <v>676</v>
      </c>
      <c r="C570" s="9">
        <v>0</v>
      </c>
      <c r="D570" s="9">
        <v>0</v>
      </c>
      <c r="E570" s="9">
        <v>0</v>
      </c>
      <c r="F570" s="9">
        <v>0</v>
      </c>
      <c r="G570" s="9">
        <v>0</v>
      </c>
      <c r="H570" s="100">
        <f t="shared" si="44"/>
        <v>0</v>
      </c>
      <c r="I570" s="91">
        <f t="shared" si="45"/>
        <v>0</v>
      </c>
      <c r="J570" s="91">
        <f t="shared" si="46"/>
        <v>0</v>
      </c>
      <c r="K570" s="91">
        <f t="shared" si="47"/>
        <v>0</v>
      </c>
    </row>
    <row r="571" ht="20.25" customHeight="1" spans="1:11">
      <c r="A571" s="20"/>
      <c r="B571" s="114" t="s">
        <v>677</v>
      </c>
      <c r="C571" s="9">
        <v>0</v>
      </c>
      <c r="D571" s="9">
        <v>152</v>
      </c>
      <c r="E571" s="9">
        <v>1328</v>
      </c>
      <c r="F571" s="9">
        <v>874</v>
      </c>
      <c r="G571" s="9">
        <v>706</v>
      </c>
      <c r="H571" s="100">
        <f t="shared" si="44"/>
        <v>0</v>
      </c>
      <c r="I571" s="91">
        <f t="shared" si="45"/>
        <v>464.473684210526</v>
      </c>
      <c r="J571" s="91">
        <f t="shared" si="46"/>
        <v>53.1626506024096</v>
      </c>
      <c r="K571" s="91">
        <f t="shared" si="47"/>
        <v>80.7780320366133</v>
      </c>
    </row>
    <row r="572" ht="20.25" customHeight="1" spans="1:11">
      <c r="A572" s="20"/>
      <c r="B572" s="114" t="s">
        <v>678</v>
      </c>
      <c r="C572" s="9">
        <v>0</v>
      </c>
      <c r="D572" s="9">
        <v>0</v>
      </c>
      <c r="E572" s="9">
        <v>0</v>
      </c>
      <c r="F572" s="9">
        <v>870</v>
      </c>
      <c r="G572" s="9">
        <v>700</v>
      </c>
      <c r="H572" s="100">
        <f t="shared" si="44"/>
        <v>0</v>
      </c>
      <c r="I572" s="91">
        <f t="shared" si="45"/>
        <v>0</v>
      </c>
      <c r="J572" s="91">
        <f t="shared" si="46"/>
        <v>0</v>
      </c>
      <c r="K572" s="91">
        <f t="shared" si="47"/>
        <v>80.4597701149425</v>
      </c>
    </row>
    <row r="573" ht="20.25" customHeight="1" spans="1:11">
      <c r="A573" s="20"/>
      <c r="B573" s="114" t="s">
        <v>679</v>
      </c>
      <c r="C573" s="9">
        <v>0</v>
      </c>
      <c r="D573" s="9">
        <v>0</v>
      </c>
      <c r="E573" s="9">
        <v>0</v>
      </c>
      <c r="F573" s="9">
        <v>0</v>
      </c>
      <c r="G573" s="9">
        <v>0</v>
      </c>
      <c r="H573" s="100">
        <f t="shared" si="44"/>
        <v>0</v>
      </c>
      <c r="I573" s="91">
        <f t="shared" si="45"/>
        <v>0</v>
      </c>
      <c r="J573" s="91">
        <f t="shared" si="46"/>
        <v>0</v>
      </c>
      <c r="K573" s="91">
        <f t="shared" si="47"/>
        <v>0</v>
      </c>
    </row>
    <row r="574" ht="20.25" customHeight="1" spans="1:11">
      <c r="A574" s="20"/>
      <c r="B574" s="114" t="s">
        <v>680</v>
      </c>
      <c r="C574" s="9">
        <v>0</v>
      </c>
      <c r="D574" s="9">
        <v>0</v>
      </c>
      <c r="E574" s="9">
        <v>0</v>
      </c>
      <c r="F574" s="9">
        <v>4</v>
      </c>
      <c r="G574" s="9">
        <v>6</v>
      </c>
      <c r="H574" s="100">
        <f t="shared" si="44"/>
        <v>0</v>
      </c>
      <c r="I574" s="91">
        <f t="shared" si="45"/>
        <v>0</v>
      </c>
      <c r="J574" s="91">
        <f t="shared" si="46"/>
        <v>0</v>
      </c>
      <c r="K574" s="91">
        <f t="shared" si="47"/>
        <v>150</v>
      </c>
    </row>
    <row r="575" ht="20.25" customHeight="1" spans="1:11">
      <c r="A575" s="20"/>
      <c r="B575" s="114" t="s">
        <v>681</v>
      </c>
      <c r="C575" s="9">
        <v>0</v>
      </c>
      <c r="D575" s="9">
        <v>81</v>
      </c>
      <c r="E575" s="9">
        <v>255</v>
      </c>
      <c r="F575" s="9">
        <v>205</v>
      </c>
      <c r="G575" s="9">
        <v>219</v>
      </c>
      <c r="H575" s="100">
        <f t="shared" si="44"/>
        <v>0</v>
      </c>
      <c r="I575" s="91">
        <f t="shared" si="45"/>
        <v>270.37037037037</v>
      </c>
      <c r="J575" s="91">
        <f t="shared" si="46"/>
        <v>85.8823529411765</v>
      </c>
      <c r="K575" s="91">
        <f t="shared" si="47"/>
        <v>106.829268292683</v>
      </c>
    </row>
    <row r="576" ht="20.25" customHeight="1" spans="1:11">
      <c r="A576" s="20"/>
      <c r="B576" s="114" t="s">
        <v>682</v>
      </c>
      <c r="C576" s="9">
        <v>0</v>
      </c>
      <c r="D576" s="9">
        <v>0</v>
      </c>
      <c r="E576" s="9">
        <v>0</v>
      </c>
      <c r="F576" s="9">
        <v>69</v>
      </c>
      <c r="G576" s="9">
        <v>16</v>
      </c>
      <c r="H576" s="100">
        <f t="shared" si="44"/>
        <v>0</v>
      </c>
      <c r="I576" s="91">
        <f t="shared" si="45"/>
        <v>0</v>
      </c>
      <c r="J576" s="91">
        <f t="shared" si="46"/>
        <v>0</v>
      </c>
      <c r="K576" s="91">
        <f t="shared" si="47"/>
        <v>23.1884057971014</v>
      </c>
    </row>
    <row r="577" ht="20.25" customHeight="1" spans="1:11">
      <c r="A577" s="20"/>
      <c r="B577" s="114" t="s">
        <v>683</v>
      </c>
      <c r="C577" s="9">
        <v>0</v>
      </c>
      <c r="D577" s="9">
        <v>0</v>
      </c>
      <c r="E577" s="9">
        <v>0</v>
      </c>
      <c r="F577" s="9">
        <v>136</v>
      </c>
      <c r="G577" s="9">
        <v>203</v>
      </c>
      <c r="H577" s="100">
        <f t="shared" si="44"/>
        <v>0</v>
      </c>
      <c r="I577" s="91">
        <f t="shared" si="45"/>
        <v>0</v>
      </c>
      <c r="J577" s="91">
        <f t="shared" si="46"/>
        <v>0</v>
      </c>
      <c r="K577" s="91">
        <f t="shared" si="47"/>
        <v>149.264705882353</v>
      </c>
    </row>
    <row r="578" ht="20.25" customHeight="1" spans="1:11">
      <c r="A578" s="20"/>
      <c r="B578" s="114" t="s">
        <v>684</v>
      </c>
      <c r="C578" s="9">
        <v>0</v>
      </c>
      <c r="D578" s="9">
        <v>587</v>
      </c>
      <c r="E578" s="9">
        <v>635</v>
      </c>
      <c r="F578" s="9">
        <v>592</v>
      </c>
      <c r="G578" s="9">
        <v>606</v>
      </c>
      <c r="H578" s="100">
        <f t="shared" si="44"/>
        <v>0</v>
      </c>
      <c r="I578" s="91">
        <f t="shared" si="45"/>
        <v>103.236797274276</v>
      </c>
      <c r="J578" s="91">
        <f t="shared" si="46"/>
        <v>95.4330708661417</v>
      </c>
      <c r="K578" s="91">
        <f t="shared" si="47"/>
        <v>102.364864864865</v>
      </c>
    </row>
    <row r="579" ht="20.25" customHeight="1" spans="1:11">
      <c r="A579" s="20"/>
      <c r="B579" s="114" t="s">
        <v>685</v>
      </c>
      <c r="C579" s="9">
        <v>0</v>
      </c>
      <c r="D579" s="9">
        <v>0</v>
      </c>
      <c r="E579" s="9">
        <v>0</v>
      </c>
      <c r="F579" s="9">
        <v>566</v>
      </c>
      <c r="G579" s="9">
        <v>592</v>
      </c>
      <c r="H579" s="100">
        <f t="shared" si="44"/>
        <v>0</v>
      </c>
      <c r="I579" s="91">
        <f t="shared" si="45"/>
        <v>0</v>
      </c>
      <c r="J579" s="91">
        <f t="shared" si="46"/>
        <v>0</v>
      </c>
      <c r="K579" s="91">
        <f t="shared" si="47"/>
        <v>104.593639575972</v>
      </c>
    </row>
    <row r="580" ht="20.25" customHeight="1" spans="1:11">
      <c r="A580" s="20"/>
      <c r="B580" s="114" t="s">
        <v>686</v>
      </c>
      <c r="C580" s="9">
        <v>0</v>
      </c>
      <c r="D580" s="9">
        <v>0</v>
      </c>
      <c r="E580" s="9">
        <v>0</v>
      </c>
      <c r="F580" s="9">
        <v>5</v>
      </c>
      <c r="G580" s="9">
        <v>2</v>
      </c>
      <c r="H580" s="100">
        <f t="shared" si="44"/>
        <v>0</v>
      </c>
      <c r="I580" s="91">
        <f t="shared" si="45"/>
        <v>0</v>
      </c>
      <c r="J580" s="91">
        <f t="shared" si="46"/>
        <v>0</v>
      </c>
      <c r="K580" s="91">
        <f t="shared" si="47"/>
        <v>40</v>
      </c>
    </row>
    <row r="581" ht="20.25" customHeight="1" spans="1:11">
      <c r="A581" s="20"/>
      <c r="B581" s="114" t="s">
        <v>687</v>
      </c>
      <c r="C581" s="9">
        <v>0</v>
      </c>
      <c r="D581" s="9">
        <v>0</v>
      </c>
      <c r="E581" s="9">
        <v>0</v>
      </c>
      <c r="F581" s="9">
        <v>0</v>
      </c>
      <c r="G581" s="9">
        <v>0</v>
      </c>
      <c r="H581" s="100">
        <f t="shared" si="44"/>
        <v>0</v>
      </c>
      <c r="I581" s="91">
        <f t="shared" si="45"/>
        <v>0</v>
      </c>
      <c r="J581" s="91">
        <f t="shared" si="46"/>
        <v>0</v>
      </c>
      <c r="K581" s="91">
        <f t="shared" si="47"/>
        <v>0</v>
      </c>
    </row>
    <row r="582" ht="20.25" customHeight="1" spans="1:11">
      <c r="A582" s="20"/>
      <c r="B582" s="114" t="s">
        <v>688</v>
      </c>
      <c r="C582" s="9">
        <v>0</v>
      </c>
      <c r="D582" s="9">
        <v>0</v>
      </c>
      <c r="E582" s="9">
        <v>0</v>
      </c>
      <c r="F582" s="9">
        <v>0</v>
      </c>
      <c r="G582" s="9">
        <v>0</v>
      </c>
      <c r="H582" s="100">
        <f t="shared" si="44"/>
        <v>0</v>
      </c>
      <c r="I582" s="91">
        <f t="shared" si="45"/>
        <v>0</v>
      </c>
      <c r="J582" s="91">
        <f t="shared" si="46"/>
        <v>0</v>
      </c>
      <c r="K582" s="91">
        <f t="shared" si="47"/>
        <v>0</v>
      </c>
    </row>
    <row r="583" ht="20.25" customHeight="1" spans="1:11">
      <c r="A583" s="20"/>
      <c r="B583" s="114" t="s">
        <v>689</v>
      </c>
      <c r="C583" s="9">
        <v>0</v>
      </c>
      <c r="D583" s="9">
        <v>0</v>
      </c>
      <c r="E583" s="9">
        <v>0</v>
      </c>
      <c r="F583" s="9">
        <v>19</v>
      </c>
      <c r="G583" s="9">
        <v>0</v>
      </c>
      <c r="H583" s="100">
        <f t="shared" si="44"/>
        <v>0</v>
      </c>
      <c r="I583" s="91">
        <f t="shared" si="45"/>
        <v>0</v>
      </c>
      <c r="J583" s="91">
        <f t="shared" si="46"/>
        <v>0</v>
      </c>
      <c r="K583" s="91">
        <f t="shared" si="47"/>
        <v>0</v>
      </c>
    </row>
    <row r="584" ht="20.25" customHeight="1" spans="1:11">
      <c r="A584" s="20"/>
      <c r="B584" s="114" t="s">
        <v>690</v>
      </c>
      <c r="C584" s="9">
        <v>0</v>
      </c>
      <c r="D584" s="9">
        <v>0</v>
      </c>
      <c r="E584" s="9">
        <v>0</v>
      </c>
      <c r="F584" s="9">
        <v>2</v>
      </c>
      <c r="G584" s="9">
        <v>12</v>
      </c>
      <c r="H584" s="100">
        <f t="shared" si="44"/>
        <v>0</v>
      </c>
      <c r="I584" s="91">
        <f t="shared" si="45"/>
        <v>0</v>
      </c>
      <c r="J584" s="91">
        <f t="shared" si="46"/>
        <v>0</v>
      </c>
      <c r="K584" s="91">
        <f t="shared" si="47"/>
        <v>600</v>
      </c>
    </row>
    <row r="585" ht="20.25" customHeight="1" spans="1:11">
      <c r="A585" s="20"/>
      <c r="B585" s="114" t="s">
        <v>691</v>
      </c>
      <c r="C585" s="9">
        <v>0</v>
      </c>
      <c r="D585" s="9">
        <v>0</v>
      </c>
      <c r="E585" s="9">
        <v>0</v>
      </c>
      <c r="F585" s="9">
        <v>0</v>
      </c>
      <c r="G585" s="9">
        <v>0</v>
      </c>
      <c r="H585" s="100">
        <f t="shared" si="44"/>
        <v>0</v>
      </c>
      <c r="I585" s="91">
        <f t="shared" si="45"/>
        <v>0</v>
      </c>
      <c r="J585" s="91">
        <f t="shared" si="46"/>
        <v>0</v>
      </c>
      <c r="K585" s="91">
        <f t="shared" si="47"/>
        <v>0</v>
      </c>
    </row>
    <row r="586" ht="20.25" customHeight="1" spans="1:11">
      <c r="A586" s="20"/>
      <c r="B586" s="114" t="s">
        <v>692</v>
      </c>
      <c r="C586" s="9">
        <v>0</v>
      </c>
      <c r="D586" s="9">
        <v>0</v>
      </c>
      <c r="E586" s="9">
        <v>0</v>
      </c>
      <c r="F586" s="9">
        <v>0</v>
      </c>
      <c r="G586" s="9">
        <v>0</v>
      </c>
      <c r="H586" s="100">
        <f t="shared" si="44"/>
        <v>0</v>
      </c>
      <c r="I586" s="91">
        <f t="shared" si="45"/>
        <v>0</v>
      </c>
      <c r="J586" s="91">
        <f t="shared" si="46"/>
        <v>0</v>
      </c>
      <c r="K586" s="91">
        <f t="shared" si="47"/>
        <v>0</v>
      </c>
    </row>
    <row r="587" ht="20.25" customHeight="1" spans="1:11">
      <c r="A587" s="20"/>
      <c r="B587" s="114" t="s">
        <v>693</v>
      </c>
      <c r="C587" s="9">
        <v>0</v>
      </c>
      <c r="D587" s="9">
        <v>16</v>
      </c>
      <c r="E587" s="9">
        <v>34</v>
      </c>
      <c r="F587" s="9">
        <v>38</v>
      </c>
      <c r="G587" s="9">
        <v>34</v>
      </c>
      <c r="H587" s="100">
        <f t="shared" si="44"/>
        <v>0</v>
      </c>
      <c r="I587" s="91">
        <f t="shared" si="45"/>
        <v>212.5</v>
      </c>
      <c r="J587" s="91">
        <f t="shared" si="46"/>
        <v>100</v>
      </c>
      <c r="K587" s="91">
        <f t="shared" si="47"/>
        <v>89.4736842105263</v>
      </c>
    </row>
    <row r="588" ht="20.25" customHeight="1" spans="1:11">
      <c r="A588" s="20"/>
      <c r="B588" s="114" t="s">
        <v>694</v>
      </c>
      <c r="C588" s="9">
        <v>0</v>
      </c>
      <c r="D588" s="9">
        <v>0</v>
      </c>
      <c r="E588" s="9">
        <v>0</v>
      </c>
      <c r="F588" s="9">
        <v>38</v>
      </c>
      <c r="G588" s="9">
        <v>34</v>
      </c>
      <c r="H588" s="100">
        <f t="shared" si="44"/>
        <v>0</v>
      </c>
      <c r="I588" s="91">
        <f t="shared" si="45"/>
        <v>0</v>
      </c>
      <c r="J588" s="91">
        <f t="shared" si="46"/>
        <v>0</v>
      </c>
      <c r="K588" s="91">
        <f t="shared" si="47"/>
        <v>89.4736842105263</v>
      </c>
    </row>
    <row r="589" ht="20.25" customHeight="1" spans="1:11">
      <c r="A589" s="20"/>
      <c r="B589" s="114" t="s">
        <v>695</v>
      </c>
      <c r="C589" s="9">
        <v>0</v>
      </c>
      <c r="D589" s="9">
        <v>576</v>
      </c>
      <c r="E589" s="9">
        <v>468</v>
      </c>
      <c r="F589" s="9">
        <v>1240</v>
      </c>
      <c r="G589" s="9">
        <v>407</v>
      </c>
      <c r="H589" s="100">
        <f t="shared" si="44"/>
        <v>0</v>
      </c>
      <c r="I589" s="91">
        <f t="shared" si="45"/>
        <v>70.6597222222222</v>
      </c>
      <c r="J589" s="91">
        <f t="shared" si="46"/>
        <v>86.965811965812</v>
      </c>
      <c r="K589" s="91">
        <f t="shared" si="47"/>
        <v>32.8225806451613</v>
      </c>
    </row>
    <row r="590" ht="20.25" customHeight="1" spans="1:11">
      <c r="A590" s="20"/>
      <c r="B590" s="114" t="s">
        <v>696</v>
      </c>
      <c r="C590" s="9">
        <v>0</v>
      </c>
      <c r="D590" s="9">
        <v>0</v>
      </c>
      <c r="E590" s="9">
        <v>0</v>
      </c>
      <c r="F590" s="9">
        <v>1240</v>
      </c>
      <c r="G590" s="9">
        <v>407</v>
      </c>
      <c r="H590" s="100">
        <f t="shared" si="44"/>
        <v>0</v>
      </c>
      <c r="I590" s="91">
        <f t="shared" si="45"/>
        <v>0</v>
      </c>
      <c r="J590" s="91">
        <f t="shared" si="46"/>
        <v>0</v>
      </c>
      <c r="K590" s="91">
        <f t="shared" si="47"/>
        <v>32.8225806451613</v>
      </c>
    </row>
    <row r="591" ht="20.25" customHeight="1" spans="1:11">
      <c r="A591" s="20" t="s">
        <v>697</v>
      </c>
      <c r="B591" s="114" t="s">
        <v>69</v>
      </c>
      <c r="C591" s="9">
        <v>0</v>
      </c>
      <c r="D591" s="9">
        <v>794</v>
      </c>
      <c r="E591" s="9">
        <v>1156</v>
      </c>
      <c r="F591" s="9">
        <v>1091</v>
      </c>
      <c r="G591" s="9">
        <v>1104</v>
      </c>
      <c r="H591" s="100">
        <f t="shared" si="44"/>
        <v>0</v>
      </c>
      <c r="I591" s="91">
        <f t="shared" si="45"/>
        <v>139.04282115869</v>
      </c>
      <c r="J591" s="91">
        <f t="shared" si="46"/>
        <v>95.5017301038062</v>
      </c>
      <c r="K591" s="91">
        <f t="shared" si="47"/>
        <v>101.191567369386</v>
      </c>
    </row>
    <row r="592" ht="20.25" customHeight="1" spans="1:11">
      <c r="A592" s="20"/>
      <c r="B592" s="114" t="s">
        <v>698</v>
      </c>
      <c r="C592" s="9">
        <v>0</v>
      </c>
      <c r="D592" s="9">
        <v>574</v>
      </c>
      <c r="E592" s="9">
        <v>582</v>
      </c>
      <c r="F592" s="9">
        <v>604</v>
      </c>
      <c r="G592" s="9">
        <v>582</v>
      </c>
      <c r="H592" s="100">
        <f t="shared" si="44"/>
        <v>0</v>
      </c>
      <c r="I592" s="91">
        <f t="shared" si="45"/>
        <v>101.393728222997</v>
      </c>
      <c r="J592" s="91">
        <f t="shared" si="46"/>
        <v>100</v>
      </c>
      <c r="K592" s="91">
        <f t="shared" si="47"/>
        <v>96.3576158940397</v>
      </c>
    </row>
    <row r="593" ht="20.25" customHeight="1" spans="1:11">
      <c r="A593" s="20"/>
      <c r="B593" s="114" t="s">
        <v>699</v>
      </c>
      <c r="C593" s="9">
        <v>0</v>
      </c>
      <c r="D593" s="9">
        <v>0</v>
      </c>
      <c r="E593" s="9">
        <v>0</v>
      </c>
      <c r="F593" s="9">
        <v>0</v>
      </c>
      <c r="G593" s="9">
        <v>0</v>
      </c>
      <c r="H593" s="100">
        <f t="shared" si="44"/>
        <v>0</v>
      </c>
      <c r="I593" s="91">
        <f t="shared" si="45"/>
        <v>0</v>
      </c>
      <c r="J593" s="91">
        <f t="shared" si="46"/>
        <v>0</v>
      </c>
      <c r="K593" s="91">
        <f t="shared" si="47"/>
        <v>0</v>
      </c>
    </row>
    <row r="594" ht="20.25" customHeight="1" spans="1:11">
      <c r="A594" s="20"/>
      <c r="B594" s="114" t="s">
        <v>700</v>
      </c>
      <c r="C594" s="9">
        <v>0</v>
      </c>
      <c r="D594" s="9">
        <v>0</v>
      </c>
      <c r="E594" s="9">
        <v>0</v>
      </c>
      <c r="F594" s="9">
        <v>0</v>
      </c>
      <c r="G594" s="9">
        <v>0</v>
      </c>
      <c r="H594" s="100">
        <f t="shared" si="44"/>
        <v>0</v>
      </c>
      <c r="I594" s="91">
        <f t="shared" si="45"/>
        <v>0</v>
      </c>
      <c r="J594" s="91">
        <f t="shared" si="46"/>
        <v>0</v>
      </c>
      <c r="K594" s="91">
        <f t="shared" si="47"/>
        <v>0</v>
      </c>
    </row>
    <row r="595" ht="20.25" customHeight="1" spans="1:11">
      <c r="A595" s="20"/>
      <c r="B595" s="114" t="s">
        <v>701</v>
      </c>
      <c r="C595" s="9">
        <v>0</v>
      </c>
      <c r="D595" s="9">
        <v>0</v>
      </c>
      <c r="E595" s="9">
        <v>0</v>
      </c>
      <c r="F595" s="9">
        <v>0</v>
      </c>
      <c r="G595" s="9">
        <v>0</v>
      </c>
      <c r="H595" s="100">
        <f t="shared" si="44"/>
        <v>0</v>
      </c>
      <c r="I595" s="91">
        <f t="shared" si="45"/>
        <v>0</v>
      </c>
      <c r="J595" s="91">
        <f t="shared" si="46"/>
        <v>0</v>
      </c>
      <c r="K595" s="91">
        <f t="shared" si="47"/>
        <v>0</v>
      </c>
    </row>
    <row r="596" ht="20.25" customHeight="1" spans="1:11">
      <c r="A596" s="20"/>
      <c r="B596" s="114" t="s">
        <v>702</v>
      </c>
      <c r="C596" s="9">
        <v>0</v>
      </c>
      <c r="D596" s="9">
        <v>0</v>
      </c>
      <c r="E596" s="9">
        <v>0</v>
      </c>
      <c r="F596" s="9">
        <v>0</v>
      </c>
      <c r="G596" s="9">
        <v>0</v>
      </c>
      <c r="H596" s="100">
        <f t="shared" si="44"/>
        <v>0</v>
      </c>
      <c r="I596" s="91">
        <f t="shared" si="45"/>
        <v>0</v>
      </c>
      <c r="J596" s="91">
        <f t="shared" si="46"/>
        <v>0</v>
      </c>
      <c r="K596" s="91">
        <f t="shared" si="47"/>
        <v>0</v>
      </c>
    </row>
    <row r="597" ht="20.25" customHeight="1" spans="1:11">
      <c r="A597" s="20"/>
      <c r="B597" s="114" t="s">
        <v>703</v>
      </c>
      <c r="C597" s="9">
        <v>0</v>
      </c>
      <c r="D597" s="9">
        <v>0</v>
      </c>
      <c r="E597" s="9">
        <v>0</v>
      </c>
      <c r="F597" s="9">
        <v>0</v>
      </c>
      <c r="G597" s="9">
        <v>0</v>
      </c>
      <c r="H597" s="100">
        <f t="shared" si="44"/>
        <v>0</v>
      </c>
      <c r="I597" s="91">
        <f t="shared" si="45"/>
        <v>0</v>
      </c>
      <c r="J597" s="91">
        <f t="shared" si="46"/>
        <v>0</v>
      </c>
      <c r="K597" s="91">
        <f t="shared" si="47"/>
        <v>0</v>
      </c>
    </row>
    <row r="598" ht="20.25" customHeight="1" spans="1:11">
      <c r="A598" s="20"/>
      <c r="B598" s="114" t="s">
        <v>704</v>
      </c>
      <c r="C598" s="9">
        <v>0</v>
      </c>
      <c r="D598" s="9">
        <v>0</v>
      </c>
      <c r="E598" s="9">
        <v>0</v>
      </c>
      <c r="F598" s="9">
        <v>0</v>
      </c>
      <c r="G598" s="9">
        <v>0</v>
      </c>
      <c r="H598" s="100">
        <f t="shared" si="44"/>
        <v>0</v>
      </c>
      <c r="I598" s="91">
        <f t="shared" si="45"/>
        <v>0</v>
      </c>
      <c r="J598" s="91">
        <f t="shared" si="46"/>
        <v>0</v>
      </c>
      <c r="K598" s="91">
        <f t="shared" si="47"/>
        <v>0</v>
      </c>
    </row>
    <row r="599" ht="20.25" customHeight="1" spans="1:11">
      <c r="A599" s="20"/>
      <c r="B599" s="114" t="s">
        <v>705</v>
      </c>
      <c r="C599" s="9">
        <v>0</v>
      </c>
      <c r="D599" s="9">
        <v>0</v>
      </c>
      <c r="E599" s="9">
        <v>0</v>
      </c>
      <c r="F599" s="9">
        <v>0</v>
      </c>
      <c r="G599" s="9">
        <v>0</v>
      </c>
      <c r="H599" s="100">
        <f t="shared" si="44"/>
        <v>0</v>
      </c>
      <c r="I599" s="91">
        <f t="shared" si="45"/>
        <v>0</v>
      </c>
      <c r="J599" s="91">
        <f t="shared" si="46"/>
        <v>0</v>
      </c>
      <c r="K599" s="91">
        <f t="shared" si="47"/>
        <v>0</v>
      </c>
    </row>
    <row r="600" ht="20.25" customHeight="1" spans="1:11">
      <c r="A600" s="20"/>
      <c r="B600" s="114" t="s">
        <v>706</v>
      </c>
      <c r="C600" s="9">
        <v>0</v>
      </c>
      <c r="D600" s="9">
        <v>0</v>
      </c>
      <c r="E600" s="9">
        <v>0</v>
      </c>
      <c r="F600" s="9">
        <v>43</v>
      </c>
      <c r="G600" s="9">
        <v>10</v>
      </c>
      <c r="H600" s="100">
        <f t="shared" si="44"/>
        <v>0</v>
      </c>
      <c r="I600" s="91">
        <f t="shared" si="45"/>
        <v>0</v>
      </c>
      <c r="J600" s="91">
        <f t="shared" si="46"/>
        <v>0</v>
      </c>
      <c r="K600" s="91">
        <f t="shared" si="47"/>
        <v>23.2558139534884</v>
      </c>
    </row>
    <row r="601" ht="20.25" customHeight="1" spans="1:11">
      <c r="A601" s="20"/>
      <c r="B601" s="114" t="s">
        <v>707</v>
      </c>
      <c r="C601" s="9">
        <v>0</v>
      </c>
      <c r="D601" s="9">
        <v>0</v>
      </c>
      <c r="E601" s="9">
        <v>0</v>
      </c>
      <c r="F601" s="9">
        <v>561</v>
      </c>
      <c r="G601" s="9">
        <v>572</v>
      </c>
      <c r="H601" s="100">
        <f t="shared" si="44"/>
        <v>0</v>
      </c>
      <c r="I601" s="91">
        <f t="shared" si="45"/>
        <v>0</v>
      </c>
      <c r="J601" s="91">
        <f t="shared" si="46"/>
        <v>0</v>
      </c>
      <c r="K601" s="91">
        <f t="shared" si="47"/>
        <v>101.960784313725</v>
      </c>
    </row>
    <row r="602" ht="20.25" customHeight="1" spans="1:11">
      <c r="A602" s="20"/>
      <c r="B602" s="114" t="s">
        <v>708</v>
      </c>
      <c r="C602" s="9">
        <v>0</v>
      </c>
      <c r="D602" s="9">
        <v>0</v>
      </c>
      <c r="E602" s="9">
        <v>0</v>
      </c>
      <c r="F602" s="9">
        <v>30</v>
      </c>
      <c r="G602" s="9">
        <v>0</v>
      </c>
      <c r="H602" s="100">
        <f t="shared" si="44"/>
        <v>0</v>
      </c>
      <c r="I602" s="91">
        <f t="shared" si="45"/>
        <v>0</v>
      </c>
      <c r="J602" s="91">
        <f t="shared" si="46"/>
        <v>0</v>
      </c>
      <c r="K602" s="91">
        <f t="shared" si="47"/>
        <v>0</v>
      </c>
    </row>
    <row r="603" ht="20.25" customHeight="1" spans="1:11">
      <c r="A603" s="20"/>
      <c r="B603" s="114" t="s">
        <v>709</v>
      </c>
      <c r="C603" s="9">
        <v>0</v>
      </c>
      <c r="D603" s="9">
        <v>0</v>
      </c>
      <c r="E603" s="9">
        <v>0</v>
      </c>
      <c r="F603" s="9">
        <v>0</v>
      </c>
      <c r="G603" s="9">
        <v>0</v>
      </c>
      <c r="H603" s="100">
        <f t="shared" si="44"/>
        <v>0</v>
      </c>
      <c r="I603" s="91">
        <f t="shared" si="45"/>
        <v>0</v>
      </c>
      <c r="J603" s="91">
        <f t="shared" si="46"/>
        <v>0</v>
      </c>
      <c r="K603" s="91">
        <f t="shared" si="47"/>
        <v>0</v>
      </c>
    </row>
    <row r="604" ht="20.25" customHeight="1" spans="1:11">
      <c r="A604" s="20"/>
      <c r="B604" s="114" t="s">
        <v>710</v>
      </c>
      <c r="C604" s="9">
        <v>0</v>
      </c>
      <c r="D604" s="9">
        <v>0</v>
      </c>
      <c r="E604" s="9">
        <v>0</v>
      </c>
      <c r="F604" s="9">
        <v>0</v>
      </c>
      <c r="G604" s="9">
        <v>0</v>
      </c>
      <c r="H604" s="100">
        <f t="shared" si="44"/>
        <v>0</v>
      </c>
      <c r="I604" s="91">
        <f t="shared" si="45"/>
        <v>0</v>
      </c>
      <c r="J604" s="91">
        <f t="shared" si="46"/>
        <v>0</v>
      </c>
      <c r="K604" s="91">
        <f t="shared" si="47"/>
        <v>0</v>
      </c>
    </row>
    <row r="605" ht="20.25" customHeight="1" spans="1:11">
      <c r="A605" s="20"/>
      <c r="B605" s="114" t="s">
        <v>711</v>
      </c>
      <c r="C605" s="9">
        <v>0</v>
      </c>
      <c r="D605" s="9">
        <v>0</v>
      </c>
      <c r="E605" s="9">
        <v>0</v>
      </c>
      <c r="F605" s="9">
        <v>30</v>
      </c>
      <c r="G605" s="9">
        <v>0</v>
      </c>
      <c r="H605" s="100">
        <f t="shared" si="44"/>
        <v>0</v>
      </c>
      <c r="I605" s="91">
        <f t="shared" si="45"/>
        <v>0</v>
      </c>
      <c r="J605" s="91">
        <f t="shared" si="46"/>
        <v>0</v>
      </c>
      <c r="K605" s="91">
        <f t="shared" si="47"/>
        <v>0</v>
      </c>
    </row>
    <row r="606" ht="20.25" customHeight="1" spans="1:11">
      <c r="A606" s="20"/>
      <c r="B606" s="114" t="s">
        <v>712</v>
      </c>
      <c r="C606" s="9">
        <v>0</v>
      </c>
      <c r="D606" s="9">
        <v>0</v>
      </c>
      <c r="E606" s="9">
        <v>229</v>
      </c>
      <c r="F606" s="9">
        <v>92</v>
      </c>
      <c r="G606" s="9">
        <v>229</v>
      </c>
      <c r="H606" s="100">
        <f t="shared" si="44"/>
        <v>0</v>
      </c>
      <c r="I606" s="91">
        <f t="shared" si="45"/>
        <v>0</v>
      </c>
      <c r="J606" s="91">
        <f t="shared" si="46"/>
        <v>100</v>
      </c>
      <c r="K606" s="91">
        <f t="shared" si="47"/>
        <v>248.913043478261</v>
      </c>
    </row>
    <row r="607" ht="20.25" customHeight="1" spans="1:11">
      <c r="A607" s="20"/>
      <c r="B607" s="114" t="s">
        <v>713</v>
      </c>
      <c r="C607" s="9">
        <v>0</v>
      </c>
      <c r="D607" s="9">
        <v>0</v>
      </c>
      <c r="E607" s="9">
        <v>0</v>
      </c>
      <c r="F607" s="9">
        <v>0</v>
      </c>
      <c r="G607" s="9">
        <v>0</v>
      </c>
      <c r="H607" s="100">
        <f t="shared" si="44"/>
        <v>0</v>
      </c>
      <c r="I607" s="91">
        <f t="shared" si="45"/>
        <v>0</v>
      </c>
      <c r="J607" s="91">
        <f t="shared" si="46"/>
        <v>0</v>
      </c>
      <c r="K607" s="91">
        <f t="shared" si="47"/>
        <v>0</v>
      </c>
    </row>
    <row r="608" ht="20.25" customHeight="1" spans="1:11">
      <c r="A608" s="20"/>
      <c r="B608" s="114" t="s">
        <v>714</v>
      </c>
      <c r="C608" s="9">
        <v>0</v>
      </c>
      <c r="D608" s="9">
        <v>0</v>
      </c>
      <c r="E608" s="9">
        <v>0</v>
      </c>
      <c r="F608" s="9">
        <v>41</v>
      </c>
      <c r="G608" s="9">
        <v>180</v>
      </c>
      <c r="H608" s="100">
        <f t="shared" si="44"/>
        <v>0</v>
      </c>
      <c r="I608" s="91">
        <f t="shared" si="45"/>
        <v>0</v>
      </c>
      <c r="J608" s="91">
        <f t="shared" si="46"/>
        <v>0</v>
      </c>
      <c r="K608" s="91">
        <f t="shared" si="47"/>
        <v>439.024390243902</v>
      </c>
    </row>
    <row r="609" ht="20.25" customHeight="1" spans="1:11">
      <c r="A609" s="20"/>
      <c r="B609" s="114" t="s">
        <v>715</v>
      </c>
      <c r="C609" s="9">
        <v>0</v>
      </c>
      <c r="D609" s="9">
        <v>0</v>
      </c>
      <c r="E609" s="9">
        <v>0</v>
      </c>
      <c r="F609" s="9">
        <v>0</v>
      </c>
      <c r="G609" s="9">
        <v>0</v>
      </c>
      <c r="H609" s="100">
        <f t="shared" si="44"/>
        <v>0</v>
      </c>
      <c r="I609" s="91">
        <f t="shared" si="45"/>
        <v>0</v>
      </c>
      <c r="J609" s="91">
        <f t="shared" si="46"/>
        <v>0</v>
      </c>
      <c r="K609" s="91">
        <f t="shared" si="47"/>
        <v>0</v>
      </c>
    </row>
    <row r="610" ht="20.25" customHeight="1" spans="1:11">
      <c r="A610" s="20"/>
      <c r="B610" s="114" t="s">
        <v>716</v>
      </c>
      <c r="C610" s="9">
        <v>0</v>
      </c>
      <c r="D610" s="9">
        <v>0</v>
      </c>
      <c r="E610" s="9">
        <v>0</v>
      </c>
      <c r="F610" s="9">
        <v>0</v>
      </c>
      <c r="G610" s="9">
        <v>0</v>
      </c>
      <c r="H610" s="100">
        <f t="shared" si="44"/>
        <v>0</v>
      </c>
      <c r="I610" s="91">
        <f t="shared" si="45"/>
        <v>0</v>
      </c>
      <c r="J610" s="91">
        <f t="shared" si="46"/>
        <v>0</v>
      </c>
      <c r="K610" s="91">
        <f t="shared" si="47"/>
        <v>0</v>
      </c>
    </row>
    <row r="611" ht="20.25" customHeight="1" spans="1:11">
      <c r="A611" s="20"/>
      <c r="B611" s="114" t="s">
        <v>717</v>
      </c>
      <c r="C611" s="9">
        <v>0</v>
      </c>
      <c r="D611" s="9">
        <v>0</v>
      </c>
      <c r="E611" s="9">
        <v>0</v>
      </c>
      <c r="F611" s="9">
        <v>0</v>
      </c>
      <c r="G611" s="9">
        <v>0</v>
      </c>
      <c r="H611" s="100">
        <f t="shared" si="44"/>
        <v>0</v>
      </c>
      <c r="I611" s="91">
        <f t="shared" si="45"/>
        <v>0</v>
      </c>
      <c r="J611" s="91">
        <f t="shared" si="46"/>
        <v>0</v>
      </c>
      <c r="K611" s="91">
        <f t="shared" si="47"/>
        <v>0</v>
      </c>
    </row>
    <row r="612" ht="20.25" customHeight="1" spans="1:11">
      <c r="A612" s="20"/>
      <c r="B612" s="114" t="s">
        <v>718</v>
      </c>
      <c r="C612" s="9">
        <v>0</v>
      </c>
      <c r="D612" s="9">
        <v>0</v>
      </c>
      <c r="E612" s="9">
        <v>0</v>
      </c>
      <c r="F612" s="9">
        <v>0</v>
      </c>
      <c r="G612" s="9">
        <v>0</v>
      </c>
      <c r="H612" s="100">
        <f t="shared" si="44"/>
        <v>0</v>
      </c>
      <c r="I612" s="91">
        <f t="shared" si="45"/>
        <v>0</v>
      </c>
      <c r="J612" s="91">
        <f t="shared" si="46"/>
        <v>0</v>
      </c>
      <c r="K612" s="91">
        <f t="shared" si="47"/>
        <v>0</v>
      </c>
    </row>
    <row r="613" ht="20.25" customHeight="1" spans="1:11">
      <c r="A613" s="20"/>
      <c r="B613" s="114" t="s">
        <v>719</v>
      </c>
      <c r="C613" s="9">
        <v>0</v>
      </c>
      <c r="D613" s="9">
        <v>0</v>
      </c>
      <c r="E613" s="9">
        <v>0</v>
      </c>
      <c r="F613" s="9">
        <v>0</v>
      </c>
      <c r="G613" s="9">
        <v>0</v>
      </c>
      <c r="H613" s="100">
        <f t="shared" si="44"/>
        <v>0</v>
      </c>
      <c r="I613" s="91">
        <f t="shared" si="45"/>
        <v>0</v>
      </c>
      <c r="J613" s="91">
        <f t="shared" si="46"/>
        <v>0</v>
      </c>
      <c r="K613" s="91">
        <f t="shared" si="47"/>
        <v>0</v>
      </c>
    </row>
    <row r="614" ht="20.25" customHeight="1" spans="1:11">
      <c r="A614" s="20"/>
      <c r="B614" s="114" t="s">
        <v>720</v>
      </c>
      <c r="C614" s="9">
        <v>0</v>
      </c>
      <c r="D614" s="9">
        <v>0</v>
      </c>
      <c r="E614" s="9">
        <v>0</v>
      </c>
      <c r="F614" s="9">
        <v>51</v>
      </c>
      <c r="G614" s="9">
        <v>49</v>
      </c>
      <c r="H614" s="100">
        <f t="shared" si="44"/>
        <v>0</v>
      </c>
      <c r="I614" s="91">
        <f t="shared" si="45"/>
        <v>0</v>
      </c>
      <c r="J614" s="91">
        <f t="shared" si="46"/>
        <v>0</v>
      </c>
      <c r="K614" s="91">
        <f t="shared" si="47"/>
        <v>96.078431372549</v>
      </c>
    </row>
    <row r="615" ht="20.25" customHeight="1" spans="1:11">
      <c r="A615" s="20"/>
      <c r="B615" s="114" t="s">
        <v>721</v>
      </c>
      <c r="C615" s="9">
        <v>0</v>
      </c>
      <c r="D615" s="9">
        <v>27</v>
      </c>
      <c r="E615" s="9">
        <v>20</v>
      </c>
      <c r="F615" s="9">
        <v>171</v>
      </c>
      <c r="G615" s="9">
        <v>20</v>
      </c>
      <c r="H615" s="100">
        <f t="shared" si="44"/>
        <v>0</v>
      </c>
      <c r="I615" s="91">
        <f t="shared" si="45"/>
        <v>74.0740740740741</v>
      </c>
      <c r="J615" s="91">
        <f t="shared" si="46"/>
        <v>100</v>
      </c>
      <c r="K615" s="91">
        <f t="shared" si="47"/>
        <v>11.6959064327485</v>
      </c>
    </row>
    <row r="616" ht="20.25" customHeight="1" spans="1:11">
      <c r="A616" s="20"/>
      <c r="B616" s="114" t="s">
        <v>722</v>
      </c>
      <c r="C616" s="9">
        <v>0</v>
      </c>
      <c r="D616" s="9">
        <v>0</v>
      </c>
      <c r="E616" s="9">
        <v>0</v>
      </c>
      <c r="F616" s="9">
        <v>0</v>
      </c>
      <c r="G616" s="9">
        <v>0</v>
      </c>
      <c r="H616" s="100">
        <f t="shared" ref="H616:H679" si="48">IF(C616&lt;&gt;0,(G616/C616)*100,0)</f>
        <v>0</v>
      </c>
      <c r="I616" s="91">
        <f t="shared" ref="I616:I679" si="49">IF(D616&lt;&gt;0,(G616/D616)*100,0)</f>
        <v>0</v>
      </c>
      <c r="J616" s="91">
        <f t="shared" ref="J616:J679" si="50">IF(E616&lt;&gt;0,(G616/E616)*100,0)</f>
        <v>0</v>
      </c>
      <c r="K616" s="91">
        <f t="shared" ref="K616:K679" si="51">IF(F616&lt;&gt;0,(G616/F616)*100,0)</f>
        <v>0</v>
      </c>
    </row>
    <row r="617" ht="20.25" customHeight="1" spans="1:11">
      <c r="A617" s="20"/>
      <c r="B617" s="114" t="s">
        <v>723</v>
      </c>
      <c r="C617" s="9">
        <v>0</v>
      </c>
      <c r="D617" s="9">
        <v>0</v>
      </c>
      <c r="E617" s="9">
        <v>0</v>
      </c>
      <c r="F617" s="9">
        <v>44</v>
      </c>
      <c r="G617" s="9">
        <v>0</v>
      </c>
      <c r="H617" s="100">
        <f t="shared" si="48"/>
        <v>0</v>
      </c>
      <c r="I617" s="91">
        <f t="shared" si="49"/>
        <v>0</v>
      </c>
      <c r="J617" s="91">
        <f t="shared" si="50"/>
        <v>0</v>
      </c>
      <c r="K617" s="91">
        <f t="shared" si="51"/>
        <v>0</v>
      </c>
    </row>
    <row r="618" ht="20.25" customHeight="1" spans="1:11">
      <c r="A618" s="20"/>
      <c r="B618" s="114" t="s">
        <v>724</v>
      </c>
      <c r="C618" s="9">
        <v>0</v>
      </c>
      <c r="D618" s="9">
        <v>0</v>
      </c>
      <c r="E618" s="9">
        <v>0</v>
      </c>
      <c r="F618" s="9">
        <v>0</v>
      </c>
      <c r="G618" s="9">
        <v>0</v>
      </c>
      <c r="H618" s="100">
        <f t="shared" si="48"/>
        <v>0</v>
      </c>
      <c r="I618" s="91">
        <f t="shared" si="49"/>
        <v>0</v>
      </c>
      <c r="J618" s="91">
        <f t="shared" si="50"/>
        <v>0</v>
      </c>
      <c r="K618" s="91">
        <f t="shared" si="51"/>
        <v>0</v>
      </c>
    </row>
    <row r="619" ht="20.25" customHeight="1" spans="1:11">
      <c r="A619" s="20"/>
      <c r="B619" s="114" t="s">
        <v>725</v>
      </c>
      <c r="C619" s="9">
        <v>0</v>
      </c>
      <c r="D619" s="9">
        <v>0</v>
      </c>
      <c r="E619" s="9">
        <v>0</v>
      </c>
      <c r="F619" s="9">
        <v>0</v>
      </c>
      <c r="G619" s="9">
        <v>0</v>
      </c>
      <c r="H619" s="100">
        <f t="shared" si="48"/>
        <v>0</v>
      </c>
      <c r="I619" s="91">
        <f t="shared" si="49"/>
        <v>0</v>
      </c>
      <c r="J619" s="91">
        <f t="shared" si="50"/>
        <v>0</v>
      </c>
      <c r="K619" s="91">
        <f t="shared" si="51"/>
        <v>0</v>
      </c>
    </row>
    <row r="620" ht="20.25" customHeight="1" spans="1:11">
      <c r="A620" s="20"/>
      <c r="B620" s="114" t="s">
        <v>726</v>
      </c>
      <c r="C620" s="9">
        <v>0</v>
      </c>
      <c r="D620" s="9">
        <v>0</v>
      </c>
      <c r="E620" s="9">
        <v>0</v>
      </c>
      <c r="F620" s="9">
        <v>0</v>
      </c>
      <c r="G620" s="9">
        <v>0</v>
      </c>
      <c r="H620" s="100">
        <f t="shared" si="48"/>
        <v>0</v>
      </c>
      <c r="I620" s="91">
        <f t="shared" si="49"/>
        <v>0</v>
      </c>
      <c r="J620" s="91">
        <f t="shared" si="50"/>
        <v>0</v>
      </c>
      <c r="K620" s="91">
        <f t="shared" si="51"/>
        <v>0</v>
      </c>
    </row>
    <row r="621" ht="20.25" customHeight="1" spans="1:11">
      <c r="A621" s="20"/>
      <c r="B621" s="114" t="s">
        <v>727</v>
      </c>
      <c r="C621" s="9">
        <v>0</v>
      </c>
      <c r="D621" s="9">
        <v>0</v>
      </c>
      <c r="E621" s="9">
        <v>0</v>
      </c>
      <c r="F621" s="9">
        <v>127</v>
      </c>
      <c r="G621" s="9">
        <v>20</v>
      </c>
      <c r="H621" s="100">
        <f t="shared" si="48"/>
        <v>0</v>
      </c>
      <c r="I621" s="91">
        <f t="shared" si="49"/>
        <v>0</v>
      </c>
      <c r="J621" s="91">
        <f t="shared" si="50"/>
        <v>0</v>
      </c>
      <c r="K621" s="91">
        <f t="shared" si="51"/>
        <v>15.748031496063</v>
      </c>
    </row>
    <row r="622" ht="20.25" customHeight="1" spans="1:11">
      <c r="A622" s="20"/>
      <c r="B622" s="114" t="s">
        <v>728</v>
      </c>
      <c r="C622" s="9">
        <v>0</v>
      </c>
      <c r="D622" s="9">
        <v>0</v>
      </c>
      <c r="E622" s="9">
        <v>27</v>
      </c>
      <c r="F622" s="9">
        <v>129</v>
      </c>
      <c r="G622" s="9">
        <v>27</v>
      </c>
      <c r="H622" s="100">
        <f t="shared" si="48"/>
        <v>0</v>
      </c>
      <c r="I622" s="91">
        <f t="shared" si="49"/>
        <v>0</v>
      </c>
      <c r="J622" s="91">
        <f t="shared" si="50"/>
        <v>100</v>
      </c>
      <c r="K622" s="91">
        <f t="shared" si="51"/>
        <v>20.9302325581395</v>
      </c>
    </row>
    <row r="623" ht="20.25" customHeight="1" spans="1:11">
      <c r="A623" s="20"/>
      <c r="B623" s="114" t="s">
        <v>729</v>
      </c>
      <c r="C623" s="9">
        <v>0</v>
      </c>
      <c r="D623" s="9">
        <v>0</v>
      </c>
      <c r="E623" s="9">
        <v>0</v>
      </c>
      <c r="F623" s="9">
        <v>5</v>
      </c>
      <c r="G623" s="9">
        <v>22</v>
      </c>
      <c r="H623" s="100">
        <f t="shared" si="48"/>
        <v>0</v>
      </c>
      <c r="I623" s="91">
        <f t="shared" si="49"/>
        <v>0</v>
      </c>
      <c r="J623" s="91">
        <f t="shared" si="50"/>
        <v>0</v>
      </c>
      <c r="K623" s="91">
        <f t="shared" si="51"/>
        <v>440</v>
      </c>
    </row>
    <row r="624" ht="20.25" customHeight="1" spans="1:11">
      <c r="A624" s="20"/>
      <c r="B624" s="114" t="s">
        <v>730</v>
      </c>
      <c r="C624" s="9">
        <v>0</v>
      </c>
      <c r="D624" s="9">
        <v>0</v>
      </c>
      <c r="E624" s="9">
        <v>0</v>
      </c>
      <c r="F624" s="9">
        <v>0</v>
      </c>
      <c r="G624" s="9">
        <v>0</v>
      </c>
      <c r="H624" s="100">
        <f t="shared" si="48"/>
        <v>0</v>
      </c>
      <c r="I624" s="91">
        <f t="shared" si="49"/>
        <v>0</v>
      </c>
      <c r="J624" s="91">
        <f t="shared" si="50"/>
        <v>0</v>
      </c>
      <c r="K624" s="91">
        <f t="shared" si="51"/>
        <v>0</v>
      </c>
    </row>
    <row r="625" ht="20.25" customHeight="1" spans="1:11">
      <c r="A625" s="20"/>
      <c r="B625" s="114" t="s">
        <v>731</v>
      </c>
      <c r="C625" s="9">
        <v>0</v>
      </c>
      <c r="D625" s="9">
        <v>0</v>
      </c>
      <c r="E625" s="9">
        <v>0</v>
      </c>
      <c r="F625" s="9">
        <v>0</v>
      </c>
      <c r="G625" s="9">
        <v>0</v>
      </c>
      <c r="H625" s="100">
        <f t="shared" si="48"/>
        <v>0</v>
      </c>
      <c r="I625" s="91">
        <f t="shared" si="49"/>
        <v>0</v>
      </c>
      <c r="J625" s="91">
        <f t="shared" si="50"/>
        <v>0</v>
      </c>
      <c r="K625" s="91">
        <f t="shared" si="51"/>
        <v>0</v>
      </c>
    </row>
    <row r="626" ht="20.25" customHeight="1" spans="1:11">
      <c r="A626" s="20"/>
      <c r="B626" s="114" t="s">
        <v>732</v>
      </c>
      <c r="C626" s="9">
        <v>0</v>
      </c>
      <c r="D626" s="9">
        <v>0</v>
      </c>
      <c r="E626" s="9">
        <v>0</v>
      </c>
      <c r="F626" s="9">
        <v>0</v>
      </c>
      <c r="G626" s="9">
        <v>0</v>
      </c>
      <c r="H626" s="100">
        <f t="shared" si="48"/>
        <v>0</v>
      </c>
      <c r="I626" s="91">
        <f t="shared" si="49"/>
        <v>0</v>
      </c>
      <c r="J626" s="91">
        <f t="shared" si="50"/>
        <v>0</v>
      </c>
      <c r="K626" s="91">
        <f t="shared" si="51"/>
        <v>0</v>
      </c>
    </row>
    <row r="627" ht="20.25" customHeight="1" spans="1:11">
      <c r="A627" s="20"/>
      <c r="B627" s="114" t="s">
        <v>733</v>
      </c>
      <c r="C627" s="9">
        <v>0</v>
      </c>
      <c r="D627" s="9">
        <v>0</v>
      </c>
      <c r="E627" s="9">
        <v>0</v>
      </c>
      <c r="F627" s="9">
        <v>124</v>
      </c>
      <c r="G627" s="9">
        <v>5</v>
      </c>
      <c r="H627" s="100">
        <f t="shared" si="48"/>
        <v>0</v>
      </c>
      <c r="I627" s="91">
        <f t="shared" si="49"/>
        <v>0</v>
      </c>
      <c r="J627" s="91">
        <f t="shared" si="50"/>
        <v>0</v>
      </c>
      <c r="K627" s="91">
        <f t="shared" si="51"/>
        <v>4.03225806451613</v>
      </c>
    </row>
    <row r="628" ht="20.25" customHeight="1" spans="1:11">
      <c r="A628" s="20"/>
      <c r="B628" s="114" t="s">
        <v>734</v>
      </c>
      <c r="C628" s="9">
        <v>0</v>
      </c>
      <c r="D628" s="9">
        <v>0</v>
      </c>
      <c r="E628" s="9">
        <v>0</v>
      </c>
      <c r="F628" s="9">
        <v>0</v>
      </c>
      <c r="G628" s="9">
        <v>0</v>
      </c>
      <c r="H628" s="100">
        <f t="shared" si="48"/>
        <v>0</v>
      </c>
      <c r="I628" s="91">
        <f t="shared" si="49"/>
        <v>0</v>
      </c>
      <c r="J628" s="91">
        <f t="shared" si="50"/>
        <v>0</v>
      </c>
      <c r="K628" s="91">
        <f t="shared" si="51"/>
        <v>0</v>
      </c>
    </row>
    <row r="629" ht="20.25" customHeight="1" spans="1:11">
      <c r="A629" s="20"/>
      <c r="B629" s="114" t="s">
        <v>735</v>
      </c>
      <c r="C629" s="9">
        <v>0</v>
      </c>
      <c r="D629" s="9">
        <v>104</v>
      </c>
      <c r="E629" s="9">
        <v>187</v>
      </c>
      <c r="F629" s="9">
        <v>27</v>
      </c>
      <c r="G629" s="9">
        <v>135</v>
      </c>
      <c r="H629" s="100">
        <f t="shared" si="48"/>
        <v>0</v>
      </c>
      <c r="I629" s="91">
        <f t="shared" si="49"/>
        <v>129.807692307692</v>
      </c>
      <c r="J629" s="91">
        <f t="shared" si="50"/>
        <v>72.192513368984</v>
      </c>
      <c r="K629" s="91">
        <f t="shared" si="51"/>
        <v>500</v>
      </c>
    </row>
    <row r="630" ht="20.25" customHeight="1" spans="1:11">
      <c r="A630" s="20"/>
      <c r="B630" s="114" t="s">
        <v>736</v>
      </c>
      <c r="C630" s="9">
        <v>0</v>
      </c>
      <c r="D630" s="9">
        <v>0</v>
      </c>
      <c r="E630" s="9">
        <v>0</v>
      </c>
      <c r="F630" s="9">
        <v>0</v>
      </c>
      <c r="G630" s="9">
        <v>88</v>
      </c>
      <c r="H630" s="100">
        <f t="shared" si="48"/>
        <v>0</v>
      </c>
      <c r="I630" s="91">
        <f t="shared" si="49"/>
        <v>0</v>
      </c>
      <c r="J630" s="91">
        <f t="shared" si="50"/>
        <v>0</v>
      </c>
      <c r="K630" s="91">
        <f t="shared" si="51"/>
        <v>0</v>
      </c>
    </row>
    <row r="631" ht="20.25" customHeight="1" spans="1:11">
      <c r="A631" s="20"/>
      <c r="B631" s="114" t="s">
        <v>737</v>
      </c>
      <c r="C631" s="9">
        <v>0</v>
      </c>
      <c r="D631" s="9">
        <v>0</v>
      </c>
      <c r="E631" s="9">
        <v>0</v>
      </c>
      <c r="F631" s="9">
        <v>0</v>
      </c>
      <c r="G631" s="9">
        <v>0</v>
      </c>
      <c r="H631" s="100">
        <f t="shared" si="48"/>
        <v>0</v>
      </c>
      <c r="I631" s="91">
        <f t="shared" si="49"/>
        <v>0</v>
      </c>
      <c r="J631" s="91">
        <f t="shared" si="50"/>
        <v>0</v>
      </c>
      <c r="K631" s="91">
        <f t="shared" si="51"/>
        <v>0</v>
      </c>
    </row>
    <row r="632" ht="20.25" customHeight="1" spans="1:11">
      <c r="A632" s="20"/>
      <c r="B632" s="114" t="s">
        <v>738</v>
      </c>
      <c r="C632" s="9">
        <v>0</v>
      </c>
      <c r="D632" s="9">
        <v>0</v>
      </c>
      <c r="E632" s="9">
        <v>0</v>
      </c>
      <c r="F632" s="9">
        <v>0</v>
      </c>
      <c r="G632" s="9">
        <v>0</v>
      </c>
      <c r="H632" s="100">
        <f t="shared" si="48"/>
        <v>0</v>
      </c>
      <c r="I632" s="91">
        <f t="shared" si="49"/>
        <v>0</v>
      </c>
      <c r="J632" s="91">
        <f t="shared" si="50"/>
        <v>0</v>
      </c>
      <c r="K632" s="91">
        <f t="shared" si="51"/>
        <v>0</v>
      </c>
    </row>
    <row r="633" ht="20.25" customHeight="1" spans="1:11">
      <c r="A633" s="20"/>
      <c r="B633" s="114" t="s">
        <v>739</v>
      </c>
      <c r="C633" s="9">
        <v>0</v>
      </c>
      <c r="D633" s="9">
        <v>0</v>
      </c>
      <c r="E633" s="9">
        <v>0</v>
      </c>
      <c r="F633" s="9">
        <v>27</v>
      </c>
      <c r="G633" s="9">
        <v>45</v>
      </c>
      <c r="H633" s="100">
        <f t="shared" si="48"/>
        <v>0</v>
      </c>
      <c r="I633" s="91">
        <f t="shared" si="49"/>
        <v>0</v>
      </c>
      <c r="J633" s="91">
        <f t="shared" si="50"/>
        <v>0</v>
      </c>
      <c r="K633" s="91">
        <f t="shared" si="51"/>
        <v>166.666666666667</v>
      </c>
    </row>
    <row r="634" ht="20.25" customHeight="1" spans="1:11">
      <c r="A634" s="20"/>
      <c r="B634" s="114" t="s">
        <v>740</v>
      </c>
      <c r="C634" s="9">
        <v>0</v>
      </c>
      <c r="D634" s="9">
        <v>0</v>
      </c>
      <c r="E634" s="9">
        <v>0</v>
      </c>
      <c r="F634" s="9">
        <v>0</v>
      </c>
      <c r="G634" s="9">
        <v>2</v>
      </c>
      <c r="H634" s="100">
        <f t="shared" si="48"/>
        <v>0</v>
      </c>
      <c r="I634" s="91">
        <f t="shared" si="49"/>
        <v>0</v>
      </c>
      <c r="J634" s="91">
        <f t="shared" si="50"/>
        <v>0</v>
      </c>
      <c r="K634" s="91">
        <f t="shared" si="51"/>
        <v>0</v>
      </c>
    </row>
    <row r="635" ht="20.25" customHeight="1" spans="1:11">
      <c r="A635" s="20"/>
      <c r="B635" s="114" t="s">
        <v>741</v>
      </c>
      <c r="C635" s="9">
        <v>0</v>
      </c>
      <c r="D635" s="9">
        <v>0</v>
      </c>
      <c r="E635" s="9">
        <v>0</v>
      </c>
      <c r="F635" s="9">
        <v>0</v>
      </c>
      <c r="G635" s="9">
        <v>0</v>
      </c>
      <c r="H635" s="100">
        <f t="shared" si="48"/>
        <v>0</v>
      </c>
      <c r="I635" s="91">
        <f t="shared" si="49"/>
        <v>0</v>
      </c>
      <c r="J635" s="91">
        <f t="shared" si="50"/>
        <v>0</v>
      </c>
      <c r="K635" s="91">
        <f t="shared" si="51"/>
        <v>0</v>
      </c>
    </row>
    <row r="636" ht="20.25" customHeight="1" spans="1:11">
      <c r="A636" s="20"/>
      <c r="B636" s="114" t="s">
        <v>742</v>
      </c>
      <c r="C636" s="9">
        <v>0</v>
      </c>
      <c r="D636" s="9">
        <v>0</v>
      </c>
      <c r="E636" s="9">
        <v>0</v>
      </c>
      <c r="F636" s="9">
        <v>0</v>
      </c>
      <c r="G636" s="9">
        <v>0</v>
      </c>
      <c r="H636" s="100">
        <f t="shared" si="48"/>
        <v>0</v>
      </c>
      <c r="I636" s="91">
        <f t="shared" si="49"/>
        <v>0</v>
      </c>
      <c r="J636" s="91">
        <f t="shared" si="50"/>
        <v>0</v>
      </c>
      <c r="K636" s="91">
        <f t="shared" si="51"/>
        <v>0</v>
      </c>
    </row>
    <row r="637" ht="20.25" customHeight="1" spans="1:11">
      <c r="A637" s="20"/>
      <c r="B637" s="114" t="s">
        <v>743</v>
      </c>
      <c r="C637" s="9">
        <v>0</v>
      </c>
      <c r="D637" s="9">
        <v>0</v>
      </c>
      <c r="E637" s="9">
        <v>0</v>
      </c>
      <c r="F637" s="9">
        <v>0</v>
      </c>
      <c r="G637" s="9">
        <v>0</v>
      </c>
      <c r="H637" s="100">
        <f t="shared" si="48"/>
        <v>0</v>
      </c>
      <c r="I637" s="91">
        <f t="shared" si="49"/>
        <v>0</v>
      </c>
      <c r="J637" s="91">
        <f t="shared" si="50"/>
        <v>0</v>
      </c>
      <c r="K637" s="91">
        <f t="shared" si="51"/>
        <v>0</v>
      </c>
    </row>
    <row r="638" ht="20.25" customHeight="1" spans="1:11">
      <c r="A638" s="20"/>
      <c r="B638" s="114" t="s">
        <v>744</v>
      </c>
      <c r="C638" s="9">
        <v>0</v>
      </c>
      <c r="D638" s="9">
        <v>0</v>
      </c>
      <c r="E638" s="9">
        <v>0</v>
      </c>
      <c r="F638" s="9">
        <v>0</v>
      </c>
      <c r="G638" s="9">
        <v>0</v>
      </c>
      <c r="H638" s="100">
        <f t="shared" si="48"/>
        <v>0</v>
      </c>
      <c r="I638" s="91">
        <f t="shared" si="49"/>
        <v>0</v>
      </c>
      <c r="J638" s="91">
        <f t="shared" si="50"/>
        <v>0</v>
      </c>
      <c r="K638" s="91">
        <f t="shared" si="51"/>
        <v>0</v>
      </c>
    </row>
    <row r="639" ht="20.25" customHeight="1" spans="1:11">
      <c r="A639" s="20"/>
      <c r="B639" s="114" t="s">
        <v>745</v>
      </c>
      <c r="C639" s="9">
        <v>0</v>
      </c>
      <c r="D639" s="9">
        <v>0</v>
      </c>
      <c r="E639" s="9">
        <v>0</v>
      </c>
      <c r="F639" s="9">
        <v>0</v>
      </c>
      <c r="G639" s="9">
        <v>0</v>
      </c>
      <c r="H639" s="100">
        <f t="shared" si="48"/>
        <v>0</v>
      </c>
      <c r="I639" s="91">
        <f t="shared" si="49"/>
        <v>0</v>
      </c>
      <c r="J639" s="91">
        <f t="shared" si="50"/>
        <v>0</v>
      </c>
      <c r="K639" s="91">
        <f t="shared" si="51"/>
        <v>0</v>
      </c>
    </row>
    <row r="640" ht="20.25" customHeight="1" spans="1:11">
      <c r="A640" s="20"/>
      <c r="B640" s="114" t="s">
        <v>746</v>
      </c>
      <c r="C640" s="9">
        <v>0</v>
      </c>
      <c r="D640" s="9">
        <v>0</v>
      </c>
      <c r="E640" s="9">
        <v>0</v>
      </c>
      <c r="F640" s="9">
        <v>0</v>
      </c>
      <c r="G640" s="9">
        <v>0</v>
      </c>
      <c r="H640" s="100">
        <f t="shared" si="48"/>
        <v>0</v>
      </c>
      <c r="I640" s="91">
        <f t="shared" si="49"/>
        <v>0</v>
      </c>
      <c r="J640" s="91">
        <f t="shared" si="50"/>
        <v>0</v>
      </c>
      <c r="K640" s="91">
        <f t="shared" si="51"/>
        <v>0</v>
      </c>
    </row>
    <row r="641" ht="20.25" customHeight="1" spans="1:11">
      <c r="A641" s="20"/>
      <c r="B641" s="114" t="s">
        <v>747</v>
      </c>
      <c r="C641" s="9">
        <v>0</v>
      </c>
      <c r="D641" s="9">
        <v>0</v>
      </c>
      <c r="E641" s="9">
        <v>0</v>
      </c>
      <c r="F641" s="9">
        <v>0</v>
      </c>
      <c r="G641" s="9">
        <v>0</v>
      </c>
      <c r="H641" s="100">
        <f t="shared" si="48"/>
        <v>0</v>
      </c>
      <c r="I641" s="91">
        <f t="shared" si="49"/>
        <v>0</v>
      </c>
      <c r="J641" s="91">
        <f t="shared" si="50"/>
        <v>0</v>
      </c>
      <c r="K641" s="91">
        <f t="shared" si="51"/>
        <v>0</v>
      </c>
    </row>
    <row r="642" ht="20.25" customHeight="1" spans="1:11">
      <c r="A642" s="20"/>
      <c r="B642" s="114" t="s">
        <v>748</v>
      </c>
      <c r="C642" s="9">
        <v>0</v>
      </c>
      <c r="D642" s="9">
        <v>0</v>
      </c>
      <c r="E642" s="9">
        <v>0</v>
      </c>
      <c r="F642" s="9">
        <v>0</v>
      </c>
      <c r="G642" s="9">
        <v>0</v>
      </c>
      <c r="H642" s="100">
        <f t="shared" si="48"/>
        <v>0</v>
      </c>
      <c r="I642" s="91">
        <f t="shared" si="49"/>
        <v>0</v>
      </c>
      <c r="J642" s="91">
        <f t="shared" si="50"/>
        <v>0</v>
      </c>
      <c r="K642" s="91">
        <f t="shared" si="51"/>
        <v>0</v>
      </c>
    </row>
    <row r="643" ht="20.25" customHeight="1" spans="1:11">
      <c r="A643" s="20"/>
      <c r="B643" s="114" t="s">
        <v>749</v>
      </c>
      <c r="C643" s="9">
        <v>0</v>
      </c>
      <c r="D643" s="9">
        <v>0</v>
      </c>
      <c r="E643" s="9">
        <v>22</v>
      </c>
      <c r="F643" s="9">
        <v>22</v>
      </c>
      <c r="G643" s="9">
        <v>22</v>
      </c>
      <c r="H643" s="100">
        <f t="shared" si="48"/>
        <v>0</v>
      </c>
      <c r="I643" s="91">
        <f t="shared" si="49"/>
        <v>0</v>
      </c>
      <c r="J643" s="91">
        <f t="shared" si="50"/>
        <v>100</v>
      </c>
      <c r="K643" s="91">
        <f t="shared" si="51"/>
        <v>100</v>
      </c>
    </row>
    <row r="644" ht="20.25" customHeight="1" spans="1:11">
      <c r="A644" s="20"/>
      <c r="B644" s="114" t="s">
        <v>750</v>
      </c>
      <c r="C644" s="9">
        <v>0</v>
      </c>
      <c r="D644" s="9">
        <v>0</v>
      </c>
      <c r="E644" s="9">
        <v>0</v>
      </c>
      <c r="F644" s="9">
        <v>22</v>
      </c>
      <c r="G644" s="9">
        <v>22</v>
      </c>
      <c r="H644" s="100">
        <f t="shared" si="48"/>
        <v>0</v>
      </c>
      <c r="I644" s="91">
        <f t="shared" si="49"/>
        <v>0</v>
      </c>
      <c r="J644" s="91">
        <f t="shared" si="50"/>
        <v>0</v>
      </c>
      <c r="K644" s="91">
        <f t="shared" si="51"/>
        <v>100</v>
      </c>
    </row>
    <row r="645" ht="20.25" customHeight="1" spans="1:11">
      <c r="A645" s="20"/>
      <c r="B645" s="114" t="s">
        <v>751</v>
      </c>
      <c r="C645" s="9">
        <v>0</v>
      </c>
      <c r="D645" s="9">
        <v>0</v>
      </c>
      <c r="E645" s="9">
        <v>0</v>
      </c>
      <c r="F645" s="9">
        <v>4</v>
      </c>
      <c r="G645" s="9">
        <v>0</v>
      </c>
      <c r="H645" s="100">
        <f t="shared" si="48"/>
        <v>0</v>
      </c>
      <c r="I645" s="91">
        <f t="shared" si="49"/>
        <v>0</v>
      </c>
      <c r="J645" s="91">
        <f t="shared" si="50"/>
        <v>0</v>
      </c>
      <c r="K645" s="91">
        <f t="shared" si="51"/>
        <v>0</v>
      </c>
    </row>
    <row r="646" ht="20.25" customHeight="1" spans="1:11">
      <c r="A646" s="20"/>
      <c r="B646" s="114" t="s">
        <v>752</v>
      </c>
      <c r="C646" s="9">
        <v>0</v>
      </c>
      <c r="D646" s="9">
        <v>0</v>
      </c>
      <c r="E646" s="9">
        <v>0</v>
      </c>
      <c r="F646" s="9">
        <v>4</v>
      </c>
      <c r="G646" s="9">
        <v>0</v>
      </c>
      <c r="H646" s="100">
        <f t="shared" si="48"/>
        <v>0</v>
      </c>
      <c r="I646" s="91">
        <f t="shared" si="49"/>
        <v>0</v>
      </c>
      <c r="J646" s="91">
        <f t="shared" si="50"/>
        <v>0</v>
      </c>
      <c r="K646" s="91">
        <f t="shared" si="51"/>
        <v>0</v>
      </c>
    </row>
    <row r="647" ht="20.25" customHeight="1" spans="1:11">
      <c r="A647" s="20"/>
      <c r="B647" s="114" t="s">
        <v>753</v>
      </c>
      <c r="C647" s="9">
        <v>0</v>
      </c>
      <c r="D647" s="9">
        <v>0</v>
      </c>
      <c r="E647" s="9">
        <v>0</v>
      </c>
      <c r="F647" s="9">
        <v>0</v>
      </c>
      <c r="G647" s="9">
        <v>0</v>
      </c>
      <c r="H647" s="100">
        <f t="shared" si="48"/>
        <v>0</v>
      </c>
      <c r="I647" s="91">
        <f t="shared" si="49"/>
        <v>0</v>
      </c>
      <c r="J647" s="91">
        <f t="shared" si="50"/>
        <v>0</v>
      </c>
      <c r="K647" s="91">
        <f t="shared" si="51"/>
        <v>0</v>
      </c>
    </row>
    <row r="648" ht="20.25" customHeight="1" spans="1:11">
      <c r="A648" s="20"/>
      <c r="B648" s="114" t="s">
        <v>754</v>
      </c>
      <c r="C648" s="9">
        <v>0</v>
      </c>
      <c r="D648" s="9">
        <v>0</v>
      </c>
      <c r="E648" s="9">
        <v>0</v>
      </c>
      <c r="F648" s="9">
        <v>0</v>
      </c>
      <c r="G648" s="9">
        <v>0</v>
      </c>
      <c r="H648" s="100">
        <f t="shared" si="48"/>
        <v>0</v>
      </c>
      <c r="I648" s="91">
        <f t="shared" si="49"/>
        <v>0</v>
      </c>
      <c r="J648" s="91">
        <f t="shared" si="50"/>
        <v>0</v>
      </c>
      <c r="K648" s="91">
        <f t="shared" si="51"/>
        <v>0</v>
      </c>
    </row>
    <row r="649" ht="20.25" customHeight="1" spans="1:11">
      <c r="A649" s="20"/>
      <c r="B649" s="114" t="s">
        <v>755</v>
      </c>
      <c r="C649" s="9">
        <v>0</v>
      </c>
      <c r="D649" s="9">
        <v>0</v>
      </c>
      <c r="E649" s="9">
        <v>0</v>
      </c>
      <c r="F649" s="9">
        <v>0</v>
      </c>
      <c r="G649" s="9">
        <v>0</v>
      </c>
      <c r="H649" s="100">
        <f t="shared" si="48"/>
        <v>0</v>
      </c>
      <c r="I649" s="91">
        <f t="shared" si="49"/>
        <v>0</v>
      </c>
      <c r="J649" s="91">
        <f t="shared" si="50"/>
        <v>0</v>
      </c>
      <c r="K649" s="91">
        <f t="shared" si="51"/>
        <v>0</v>
      </c>
    </row>
    <row r="650" ht="20.25" customHeight="1" spans="1:11">
      <c r="A650" s="20"/>
      <c r="B650" s="114" t="s">
        <v>756</v>
      </c>
      <c r="C650" s="9">
        <v>0</v>
      </c>
      <c r="D650" s="9">
        <v>0</v>
      </c>
      <c r="E650" s="9">
        <v>0</v>
      </c>
      <c r="F650" s="9">
        <v>0</v>
      </c>
      <c r="G650" s="9">
        <v>0</v>
      </c>
      <c r="H650" s="100">
        <f t="shared" si="48"/>
        <v>0</v>
      </c>
      <c r="I650" s="91">
        <f t="shared" si="49"/>
        <v>0</v>
      </c>
      <c r="J650" s="91">
        <f t="shared" si="50"/>
        <v>0</v>
      </c>
      <c r="K650" s="91">
        <f t="shared" si="51"/>
        <v>0</v>
      </c>
    </row>
    <row r="651" ht="20.25" customHeight="1" spans="1:11">
      <c r="A651" s="20"/>
      <c r="B651" s="114" t="s">
        <v>757</v>
      </c>
      <c r="C651" s="9">
        <v>0</v>
      </c>
      <c r="D651" s="9">
        <v>0</v>
      </c>
      <c r="E651" s="9">
        <v>0</v>
      </c>
      <c r="F651" s="9">
        <v>0</v>
      </c>
      <c r="G651" s="9">
        <v>0</v>
      </c>
      <c r="H651" s="100">
        <f t="shared" si="48"/>
        <v>0</v>
      </c>
      <c r="I651" s="91">
        <f t="shared" si="49"/>
        <v>0</v>
      </c>
      <c r="J651" s="91">
        <f t="shared" si="50"/>
        <v>0</v>
      </c>
      <c r="K651" s="91">
        <f t="shared" si="51"/>
        <v>0</v>
      </c>
    </row>
    <row r="652" ht="20.25" customHeight="1" spans="1:11">
      <c r="A652" s="20"/>
      <c r="B652" s="114" t="s">
        <v>758</v>
      </c>
      <c r="C652" s="9">
        <v>0</v>
      </c>
      <c r="D652" s="9">
        <v>0</v>
      </c>
      <c r="E652" s="9">
        <v>0</v>
      </c>
      <c r="F652" s="9">
        <v>0</v>
      </c>
      <c r="G652" s="9">
        <v>0</v>
      </c>
      <c r="H652" s="100">
        <f t="shared" si="48"/>
        <v>0</v>
      </c>
      <c r="I652" s="91">
        <f t="shared" si="49"/>
        <v>0</v>
      </c>
      <c r="J652" s="91">
        <f t="shared" si="50"/>
        <v>0</v>
      </c>
      <c r="K652" s="91">
        <f t="shared" si="51"/>
        <v>0</v>
      </c>
    </row>
    <row r="653" ht="20.25" customHeight="1" spans="1:11">
      <c r="A653" s="20"/>
      <c r="B653" s="114" t="s">
        <v>759</v>
      </c>
      <c r="C653" s="9">
        <v>0</v>
      </c>
      <c r="D653" s="9">
        <v>0</v>
      </c>
      <c r="E653" s="9">
        <v>0</v>
      </c>
      <c r="F653" s="9">
        <v>0</v>
      </c>
      <c r="G653" s="9">
        <v>0</v>
      </c>
      <c r="H653" s="100">
        <f t="shared" si="48"/>
        <v>0</v>
      </c>
      <c r="I653" s="91">
        <f t="shared" si="49"/>
        <v>0</v>
      </c>
      <c r="J653" s="91">
        <f t="shared" si="50"/>
        <v>0</v>
      </c>
      <c r="K653" s="91">
        <f t="shared" si="51"/>
        <v>0</v>
      </c>
    </row>
    <row r="654" ht="20.25" customHeight="1" spans="1:11">
      <c r="A654" s="20"/>
      <c r="B654" s="114" t="s">
        <v>760</v>
      </c>
      <c r="C654" s="9">
        <v>0</v>
      </c>
      <c r="D654" s="9">
        <v>0</v>
      </c>
      <c r="E654" s="9">
        <v>0</v>
      </c>
      <c r="F654" s="9">
        <v>0</v>
      </c>
      <c r="G654" s="9">
        <v>0</v>
      </c>
      <c r="H654" s="100">
        <f t="shared" si="48"/>
        <v>0</v>
      </c>
      <c r="I654" s="91">
        <f t="shared" si="49"/>
        <v>0</v>
      </c>
      <c r="J654" s="91">
        <f t="shared" si="50"/>
        <v>0</v>
      </c>
      <c r="K654" s="91">
        <f t="shared" si="51"/>
        <v>0</v>
      </c>
    </row>
    <row r="655" ht="20.25" customHeight="1" spans="1:11">
      <c r="A655" s="20"/>
      <c r="B655" s="114" t="s">
        <v>761</v>
      </c>
      <c r="C655" s="9">
        <v>0</v>
      </c>
      <c r="D655" s="9">
        <v>0</v>
      </c>
      <c r="E655" s="9">
        <v>0</v>
      </c>
      <c r="F655" s="9">
        <v>0</v>
      </c>
      <c r="G655" s="9">
        <v>0</v>
      </c>
      <c r="H655" s="100">
        <f t="shared" si="48"/>
        <v>0</v>
      </c>
      <c r="I655" s="91">
        <f t="shared" si="49"/>
        <v>0</v>
      </c>
      <c r="J655" s="91">
        <f t="shared" si="50"/>
        <v>0</v>
      </c>
      <c r="K655" s="91">
        <f t="shared" si="51"/>
        <v>0</v>
      </c>
    </row>
    <row r="656" ht="20.25" customHeight="1" spans="1:11">
      <c r="A656" s="20"/>
      <c r="B656" s="114" t="s">
        <v>762</v>
      </c>
      <c r="C656" s="9">
        <v>0</v>
      </c>
      <c r="D656" s="9">
        <v>0</v>
      </c>
      <c r="E656" s="9">
        <v>0</v>
      </c>
      <c r="F656" s="9">
        <v>0</v>
      </c>
      <c r="G656" s="9">
        <v>0</v>
      </c>
      <c r="H656" s="100">
        <f t="shared" si="48"/>
        <v>0</v>
      </c>
      <c r="I656" s="91">
        <f t="shared" si="49"/>
        <v>0</v>
      </c>
      <c r="J656" s="91">
        <f t="shared" si="50"/>
        <v>0</v>
      </c>
      <c r="K656" s="91">
        <f t="shared" si="51"/>
        <v>0</v>
      </c>
    </row>
    <row r="657" ht="20.25" customHeight="1" spans="1:11">
      <c r="A657" s="20"/>
      <c r="B657" s="114" t="s">
        <v>763</v>
      </c>
      <c r="C657" s="9">
        <v>0</v>
      </c>
      <c r="D657" s="9">
        <v>0</v>
      </c>
      <c r="E657" s="9">
        <v>0</v>
      </c>
      <c r="F657" s="9">
        <v>0</v>
      </c>
      <c r="G657" s="9">
        <v>0</v>
      </c>
      <c r="H657" s="100">
        <f t="shared" si="48"/>
        <v>0</v>
      </c>
      <c r="I657" s="91">
        <f t="shared" si="49"/>
        <v>0</v>
      </c>
      <c r="J657" s="91">
        <f t="shared" si="50"/>
        <v>0</v>
      </c>
      <c r="K657" s="91">
        <f t="shared" si="51"/>
        <v>0</v>
      </c>
    </row>
    <row r="658" ht="20.25" customHeight="1" spans="1:11">
      <c r="A658" s="20"/>
      <c r="B658" s="114" t="s">
        <v>764</v>
      </c>
      <c r="C658" s="9">
        <v>0</v>
      </c>
      <c r="D658" s="9">
        <v>0</v>
      </c>
      <c r="E658" s="9">
        <v>0</v>
      </c>
      <c r="F658" s="9">
        <v>0</v>
      </c>
      <c r="G658" s="9">
        <v>0</v>
      </c>
      <c r="H658" s="100">
        <f t="shared" si="48"/>
        <v>0</v>
      </c>
      <c r="I658" s="91">
        <f t="shared" si="49"/>
        <v>0</v>
      </c>
      <c r="J658" s="91">
        <f t="shared" si="50"/>
        <v>0</v>
      </c>
      <c r="K658" s="91">
        <f t="shared" si="51"/>
        <v>0</v>
      </c>
    </row>
    <row r="659" ht="20.25" customHeight="1" spans="1:11">
      <c r="A659" s="20"/>
      <c r="B659" s="114" t="s">
        <v>765</v>
      </c>
      <c r="C659" s="9">
        <v>0</v>
      </c>
      <c r="D659" s="9">
        <v>0</v>
      </c>
      <c r="E659" s="9">
        <v>0</v>
      </c>
      <c r="F659" s="9">
        <v>0</v>
      </c>
      <c r="G659" s="9">
        <v>0</v>
      </c>
      <c r="H659" s="100">
        <f t="shared" si="48"/>
        <v>0</v>
      </c>
      <c r="I659" s="91">
        <f t="shared" si="49"/>
        <v>0</v>
      </c>
      <c r="J659" s="91">
        <f t="shared" si="50"/>
        <v>0</v>
      </c>
      <c r="K659" s="91">
        <f t="shared" si="51"/>
        <v>0</v>
      </c>
    </row>
    <row r="660" ht="20.25" customHeight="1" spans="1:11">
      <c r="A660" s="20"/>
      <c r="B660" s="114" t="s">
        <v>766</v>
      </c>
      <c r="C660" s="9">
        <v>0</v>
      </c>
      <c r="D660" s="9">
        <v>0</v>
      </c>
      <c r="E660" s="9">
        <v>0</v>
      </c>
      <c r="F660" s="9">
        <v>0</v>
      </c>
      <c r="G660" s="9">
        <v>0</v>
      </c>
      <c r="H660" s="100">
        <f t="shared" si="48"/>
        <v>0</v>
      </c>
      <c r="I660" s="91">
        <f t="shared" si="49"/>
        <v>0</v>
      </c>
      <c r="J660" s="91">
        <f t="shared" si="50"/>
        <v>0</v>
      </c>
      <c r="K660" s="91">
        <f t="shared" si="51"/>
        <v>0</v>
      </c>
    </row>
    <row r="661" ht="20.25" customHeight="1" spans="1:11">
      <c r="A661" s="20"/>
      <c r="B661" s="114" t="s">
        <v>767</v>
      </c>
      <c r="C661" s="9">
        <v>0</v>
      </c>
      <c r="D661" s="9">
        <v>0</v>
      </c>
      <c r="E661" s="9">
        <v>0</v>
      </c>
      <c r="F661" s="9">
        <v>0</v>
      </c>
      <c r="G661" s="9">
        <v>0</v>
      </c>
      <c r="H661" s="100">
        <f t="shared" si="48"/>
        <v>0</v>
      </c>
      <c r="I661" s="91">
        <f t="shared" si="49"/>
        <v>0</v>
      </c>
      <c r="J661" s="91">
        <f t="shared" si="50"/>
        <v>0</v>
      </c>
      <c r="K661" s="91">
        <f t="shared" si="51"/>
        <v>0</v>
      </c>
    </row>
    <row r="662" ht="20.25" customHeight="1" spans="1:11">
      <c r="A662" s="20"/>
      <c r="B662" s="114" t="s">
        <v>768</v>
      </c>
      <c r="C662" s="9">
        <v>0</v>
      </c>
      <c r="D662" s="9">
        <v>0</v>
      </c>
      <c r="E662" s="9">
        <v>0</v>
      </c>
      <c r="F662" s="9">
        <v>0</v>
      </c>
      <c r="G662" s="9">
        <v>0</v>
      </c>
      <c r="H662" s="100">
        <f t="shared" si="48"/>
        <v>0</v>
      </c>
      <c r="I662" s="91">
        <f t="shared" si="49"/>
        <v>0</v>
      </c>
      <c r="J662" s="91">
        <f t="shared" si="50"/>
        <v>0</v>
      </c>
      <c r="K662" s="91">
        <f t="shared" si="51"/>
        <v>0</v>
      </c>
    </row>
    <row r="663" ht="20.25" customHeight="1" spans="1:11">
      <c r="A663" s="20"/>
      <c r="B663" s="114" t="s">
        <v>769</v>
      </c>
      <c r="C663" s="9">
        <v>0</v>
      </c>
      <c r="D663" s="9">
        <v>0</v>
      </c>
      <c r="E663" s="9">
        <v>0</v>
      </c>
      <c r="F663" s="9">
        <v>0</v>
      </c>
      <c r="G663" s="9">
        <v>0</v>
      </c>
      <c r="H663" s="100">
        <f t="shared" si="48"/>
        <v>0</v>
      </c>
      <c r="I663" s="91">
        <f t="shared" si="49"/>
        <v>0</v>
      </c>
      <c r="J663" s="91">
        <f t="shared" si="50"/>
        <v>0</v>
      </c>
      <c r="K663" s="91">
        <f t="shared" si="51"/>
        <v>0</v>
      </c>
    </row>
    <row r="664" ht="20.25" customHeight="1" spans="1:11">
      <c r="A664" s="20"/>
      <c r="B664" s="114" t="s">
        <v>770</v>
      </c>
      <c r="C664" s="9">
        <v>0</v>
      </c>
      <c r="D664" s="9">
        <v>0</v>
      </c>
      <c r="E664" s="9">
        <v>0</v>
      </c>
      <c r="F664" s="9">
        <v>0</v>
      </c>
      <c r="G664" s="9">
        <v>0</v>
      </c>
      <c r="H664" s="100">
        <f t="shared" si="48"/>
        <v>0</v>
      </c>
      <c r="I664" s="91">
        <f t="shared" si="49"/>
        <v>0</v>
      </c>
      <c r="J664" s="91">
        <f t="shared" si="50"/>
        <v>0</v>
      </c>
      <c r="K664" s="91">
        <f t="shared" si="51"/>
        <v>0</v>
      </c>
    </row>
    <row r="665" ht="20.25" customHeight="1" spans="1:11">
      <c r="A665" s="20"/>
      <c r="B665" s="114" t="s">
        <v>771</v>
      </c>
      <c r="C665" s="9">
        <v>0</v>
      </c>
      <c r="D665" s="9">
        <v>0</v>
      </c>
      <c r="E665" s="9">
        <v>0</v>
      </c>
      <c r="F665" s="9">
        <v>0</v>
      </c>
      <c r="G665" s="9">
        <v>0</v>
      </c>
      <c r="H665" s="100">
        <f t="shared" si="48"/>
        <v>0</v>
      </c>
      <c r="I665" s="91">
        <f t="shared" si="49"/>
        <v>0</v>
      </c>
      <c r="J665" s="91">
        <f t="shared" si="50"/>
        <v>0</v>
      </c>
      <c r="K665" s="91">
        <f t="shared" si="51"/>
        <v>0</v>
      </c>
    </row>
    <row r="666" ht="20.25" customHeight="1" spans="1:11">
      <c r="A666" s="20"/>
      <c r="B666" s="114" t="s">
        <v>772</v>
      </c>
      <c r="C666" s="9">
        <v>0</v>
      </c>
      <c r="D666" s="9">
        <v>89</v>
      </c>
      <c r="E666" s="9">
        <v>89</v>
      </c>
      <c r="F666" s="9">
        <v>12</v>
      </c>
      <c r="G666" s="9">
        <v>89</v>
      </c>
      <c r="H666" s="100">
        <f t="shared" si="48"/>
        <v>0</v>
      </c>
      <c r="I666" s="91">
        <f t="shared" si="49"/>
        <v>100</v>
      </c>
      <c r="J666" s="91">
        <f t="shared" si="50"/>
        <v>100</v>
      </c>
      <c r="K666" s="91">
        <f t="shared" si="51"/>
        <v>741.666666666667</v>
      </c>
    </row>
    <row r="667" ht="20.25" customHeight="1" spans="1:11">
      <c r="A667" s="20"/>
      <c r="B667" s="114" t="s">
        <v>773</v>
      </c>
      <c r="C667" s="9">
        <v>0</v>
      </c>
      <c r="D667" s="9">
        <v>0</v>
      </c>
      <c r="E667" s="9">
        <v>0</v>
      </c>
      <c r="F667" s="9">
        <v>12</v>
      </c>
      <c r="G667" s="9">
        <v>89</v>
      </c>
      <c r="H667" s="100">
        <f t="shared" si="48"/>
        <v>0</v>
      </c>
      <c r="I667" s="91">
        <f t="shared" si="49"/>
        <v>0</v>
      </c>
      <c r="J667" s="91">
        <f t="shared" si="50"/>
        <v>0</v>
      </c>
      <c r="K667" s="91">
        <f t="shared" si="51"/>
        <v>741.666666666667</v>
      </c>
    </row>
    <row r="668" ht="20.25" customHeight="1" spans="1:11">
      <c r="A668" s="20" t="s">
        <v>774</v>
      </c>
      <c r="B668" s="114" t="s">
        <v>70</v>
      </c>
      <c r="C668" s="9">
        <v>0</v>
      </c>
      <c r="D668" s="9">
        <v>26240</v>
      </c>
      <c r="E668" s="9">
        <v>21874</v>
      </c>
      <c r="F668" s="9">
        <v>9448</v>
      </c>
      <c r="G668" s="9">
        <v>21874</v>
      </c>
      <c r="H668" s="100">
        <f t="shared" si="48"/>
        <v>0</v>
      </c>
      <c r="I668" s="91">
        <f t="shared" si="49"/>
        <v>83.3612804878049</v>
      </c>
      <c r="J668" s="91">
        <f t="shared" si="50"/>
        <v>100</v>
      </c>
      <c r="K668" s="91">
        <f t="shared" si="51"/>
        <v>231.519898391194</v>
      </c>
    </row>
    <row r="669" ht="20.25" customHeight="1" spans="1:11">
      <c r="A669" s="20"/>
      <c r="B669" s="114" t="s">
        <v>775</v>
      </c>
      <c r="C669" s="9">
        <v>0</v>
      </c>
      <c r="D669" s="9">
        <v>6779</v>
      </c>
      <c r="E669" s="9">
        <v>4496</v>
      </c>
      <c r="F669" s="9">
        <v>3089</v>
      </c>
      <c r="G669" s="9">
        <v>4496</v>
      </c>
      <c r="H669" s="100">
        <f t="shared" si="48"/>
        <v>0</v>
      </c>
      <c r="I669" s="91">
        <f t="shared" si="49"/>
        <v>66.3224664404779</v>
      </c>
      <c r="J669" s="91">
        <f t="shared" si="50"/>
        <v>100</v>
      </c>
      <c r="K669" s="91">
        <f t="shared" si="51"/>
        <v>145.548721269019</v>
      </c>
    </row>
    <row r="670" ht="20.25" customHeight="1" spans="1:11">
      <c r="A670" s="20"/>
      <c r="B670" s="114" t="s">
        <v>776</v>
      </c>
      <c r="C670" s="9">
        <v>0</v>
      </c>
      <c r="D670" s="9">
        <v>0</v>
      </c>
      <c r="E670" s="9">
        <v>0</v>
      </c>
      <c r="F670" s="9">
        <v>1540</v>
      </c>
      <c r="G670" s="9">
        <v>906</v>
      </c>
      <c r="H670" s="100">
        <f t="shared" si="48"/>
        <v>0</v>
      </c>
      <c r="I670" s="91">
        <f t="shared" si="49"/>
        <v>0</v>
      </c>
      <c r="J670" s="91">
        <f t="shared" si="50"/>
        <v>0</v>
      </c>
      <c r="K670" s="91">
        <f t="shared" si="51"/>
        <v>58.8311688311688</v>
      </c>
    </row>
    <row r="671" ht="20.25" customHeight="1" spans="1:11">
      <c r="A671" s="20"/>
      <c r="B671" s="114" t="s">
        <v>777</v>
      </c>
      <c r="C671" s="9">
        <v>0</v>
      </c>
      <c r="D671" s="9">
        <v>0</v>
      </c>
      <c r="E671" s="9">
        <v>0</v>
      </c>
      <c r="F671" s="9">
        <v>78</v>
      </c>
      <c r="G671" s="9">
        <v>0</v>
      </c>
      <c r="H671" s="100">
        <f t="shared" si="48"/>
        <v>0</v>
      </c>
      <c r="I671" s="91">
        <f t="shared" si="49"/>
        <v>0</v>
      </c>
      <c r="J671" s="91">
        <f t="shared" si="50"/>
        <v>0</v>
      </c>
      <c r="K671" s="91">
        <f t="shared" si="51"/>
        <v>0</v>
      </c>
    </row>
    <row r="672" ht="20.25" customHeight="1" spans="1:11">
      <c r="A672" s="20"/>
      <c r="B672" s="114" t="s">
        <v>778</v>
      </c>
      <c r="C672" s="9">
        <v>0</v>
      </c>
      <c r="D672" s="9">
        <v>0</v>
      </c>
      <c r="E672" s="9">
        <v>0</v>
      </c>
      <c r="F672" s="9">
        <v>0</v>
      </c>
      <c r="G672" s="9">
        <v>0</v>
      </c>
      <c r="H672" s="100">
        <f t="shared" si="48"/>
        <v>0</v>
      </c>
      <c r="I672" s="91">
        <f t="shared" si="49"/>
        <v>0</v>
      </c>
      <c r="J672" s="91">
        <f t="shared" si="50"/>
        <v>0</v>
      </c>
      <c r="K672" s="91">
        <f t="shared" si="51"/>
        <v>0</v>
      </c>
    </row>
    <row r="673" ht="20.25" customHeight="1" spans="1:11">
      <c r="A673" s="20"/>
      <c r="B673" s="114" t="s">
        <v>779</v>
      </c>
      <c r="C673" s="9">
        <v>0</v>
      </c>
      <c r="D673" s="9">
        <v>0</v>
      </c>
      <c r="E673" s="9">
        <v>0</v>
      </c>
      <c r="F673" s="9">
        <v>657</v>
      </c>
      <c r="G673" s="9">
        <v>847</v>
      </c>
      <c r="H673" s="100">
        <f t="shared" si="48"/>
        <v>0</v>
      </c>
      <c r="I673" s="91">
        <f t="shared" si="49"/>
        <v>0</v>
      </c>
      <c r="J673" s="91">
        <f t="shared" si="50"/>
        <v>0</v>
      </c>
      <c r="K673" s="91">
        <f t="shared" si="51"/>
        <v>128.919330289193</v>
      </c>
    </row>
    <row r="674" ht="20.25" customHeight="1" spans="1:11">
      <c r="A674" s="20"/>
      <c r="B674" s="114" t="s">
        <v>780</v>
      </c>
      <c r="C674" s="9">
        <v>0</v>
      </c>
      <c r="D674" s="9">
        <v>0</v>
      </c>
      <c r="E674" s="9">
        <v>0</v>
      </c>
      <c r="F674" s="9">
        <v>0</v>
      </c>
      <c r="G674" s="9">
        <v>0</v>
      </c>
      <c r="H674" s="100">
        <f t="shared" si="48"/>
        <v>0</v>
      </c>
      <c r="I674" s="91">
        <f t="shared" si="49"/>
        <v>0</v>
      </c>
      <c r="J674" s="91">
        <f t="shared" si="50"/>
        <v>0</v>
      </c>
      <c r="K674" s="91">
        <f t="shared" si="51"/>
        <v>0</v>
      </c>
    </row>
    <row r="675" ht="20.25" customHeight="1" spans="1:11">
      <c r="A675" s="20"/>
      <c r="B675" s="114" t="s">
        <v>781</v>
      </c>
      <c r="C675" s="9">
        <v>0</v>
      </c>
      <c r="D675" s="9">
        <v>0</v>
      </c>
      <c r="E675" s="9">
        <v>0</v>
      </c>
      <c r="F675" s="9">
        <v>202</v>
      </c>
      <c r="G675" s="9">
        <v>8</v>
      </c>
      <c r="H675" s="100">
        <f t="shared" si="48"/>
        <v>0</v>
      </c>
      <c r="I675" s="91">
        <f t="shared" si="49"/>
        <v>0</v>
      </c>
      <c r="J675" s="91">
        <f t="shared" si="50"/>
        <v>0</v>
      </c>
      <c r="K675" s="91">
        <f t="shared" si="51"/>
        <v>3.96039603960396</v>
      </c>
    </row>
    <row r="676" ht="20.25" customHeight="1" spans="1:11">
      <c r="A676" s="20"/>
      <c r="B676" s="114" t="s">
        <v>782</v>
      </c>
      <c r="C676" s="9">
        <v>0</v>
      </c>
      <c r="D676" s="9">
        <v>0</v>
      </c>
      <c r="E676" s="9">
        <v>0</v>
      </c>
      <c r="F676" s="9">
        <v>0</v>
      </c>
      <c r="G676" s="9">
        <v>0</v>
      </c>
      <c r="H676" s="100">
        <f t="shared" si="48"/>
        <v>0</v>
      </c>
      <c r="I676" s="91">
        <f t="shared" si="49"/>
        <v>0</v>
      </c>
      <c r="J676" s="91">
        <f t="shared" si="50"/>
        <v>0</v>
      </c>
      <c r="K676" s="91">
        <f t="shared" si="51"/>
        <v>0</v>
      </c>
    </row>
    <row r="677" ht="20.25" customHeight="1" spans="1:11">
      <c r="A677" s="20"/>
      <c r="B677" s="114" t="s">
        <v>783</v>
      </c>
      <c r="C677" s="9">
        <v>0</v>
      </c>
      <c r="D677" s="9">
        <v>0</v>
      </c>
      <c r="E677" s="9">
        <v>0</v>
      </c>
      <c r="F677" s="9">
        <v>0</v>
      </c>
      <c r="G677" s="9">
        <v>0</v>
      </c>
      <c r="H677" s="100">
        <f t="shared" si="48"/>
        <v>0</v>
      </c>
      <c r="I677" s="91">
        <f t="shared" si="49"/>
        <v>0</v>
      </c>
      <c r="J677" s="91">
        <f t="shared" si="50"/>
        <v>0</v>
      </c>
      <c r="K677" s="91">
        <f t="shared" si="51"/>
        <v>0</v>
      </c>
    </row>
    <row r="678" ht="20.25" customHeight="1" spans="1:11">
      <c r="A678" s="20"/>
      <c r="B678" s="114" t="s">
        <v>784</v>
      </c>
      <c r="C678" s="9">
        <v>0</v>
      </c>
      <c r="D678" s="9">
        <v>0</v>
      </c>
      <c r="E678" s="9">
        <v>0</v>
      </c>
      <c r="F678" s="9">
        <v>0</v>
      </c>
      <c r="G678" s="9">
        <v>0</v>
      </c>
      <c r="H678" s="100">
        <f t="shared" si="48"/>
        <v>0</v>
      </c>
      <c r="I678" s="91">
        <f t="shared" si="49"/>
        <v>0</v>
      </c>
      <c r="J678" s="91">
        <f t="shared" si="50"/>
        <v>0</v>
      </c>
      <c r="K678" s="91">
        <f t="shared" si="51"/>
        <v>0</v>
      </c>
    </row>
    <row r="679" ht="20.25" customHeight="1" spans="1:11">
      <c r="A679" s="20"/>
      <c r="B679" s="114" t="s">
        <v>785</v>
      </c>
      <c r="C679" s="9">
        <v>0</v>
      </c>
      <c r="D679" s="9">
        <v>0</v>
      </c>
      <c r="E679" s="9">
        <v>0</v>
      </c>
      <c r="F679" s="9">
        <v>612</v>
      </c>
      <c r="G679" s="9">
        <v>2735</v>
      </c>
      <c r="H679" s="100">
        <f t="shared" si="48"/>
        <v>0</v>
      </c>
      <c r="I679" s="91">
        <f t="shared" si="49"/>
        <v>0</v>
      </c>
      <c r="J679" s="91">
        <f t="shared" si="50"/>
        <v>0</v>
      </c>
      <c r="K679" s="91">
        <f t="shared" si="51"/>
        <v>446.895424836601</v>
      </c>
    </row>
    <row r="680" ht="20.25" customHeight="1" spans="1:11">
      <c r="A680" s="20"/>
      <c r="B680" s="114" t="s">
        <v>786</v>
      </c>
      <c r="C680" s="9">
        <v>0</v>
      </c>
      <c r="D680" s="9">
        <v>0</v>
      </c>
      <c r="E680" s="9">
        <v>37</v>
      </c>
      <c r="F680" s="9">
        <v>53</v>
      </c>
      <c r="G680" s="9">
        <v>37</v>
      </c>
      <c r="H680" s="100">
        <f t="shared" ref="H680:H743" si="52">IF(C680&lt;&gt;0,(G680/C680)*100,0)</f>
        <v>0</v>
      </c>
      <c r="I680" s="91">
        <f t="shared" ref="I680:I743" si="53">IF(D680&lt;&gt;0,(G680/D680)*100,0)</f>
        <v>0</v>
      </c>
      <c r="J680" s="91">
        <f t="shared" ref="J680:J743" si="54">IF(E680&lt;&gt;0,(G680/E680)*100,0)</f>
        <v>100</v>
      </c>
      <c r="K680" s="91">
        <f t="shared" ref="K680:K743" si="55">IF(F680&lt;&gt;0,(G680/F680)*100,0)</f>
        <v>69.811320754717</v>
      </c>
    </row>
    <row r="681" ht="20.25" customHeight="1" spans="1:11">
      <c r="A681" s="20"/>
      <c r="B681" s="114" t="s">
        <v>787</v>
      </c>
      <c r="C681" s="9">
        <v>0</v>
      </c>
      <c r="D681" s="9">
        <v>0</v>
      </c>
      <c r="E681" s="9">
        <v>0</v>
      </c>
      <c r="F681" s="9">
        <v>53</v>
      </c>
      <c r="G681" s="9">
        <v>37</v>
      </c>
      <c r="H681" s="100">
        <f t="shared" si="52"/>
        <v>0</v>
      </c>
      <c r="I681" s="91">
        <f t="shared" si="53"/>
        <v>0</v>
      </c>
      <c r="J681" s="91">
        <f t="shared" si="54"/>
        <v>0</v>
      </c>
      <c r="K681" s="91">
        <f t="shared" si="55"/>
        <v>69.811320754717</v>
      </c>
    </row>
    <row r="682" ht="20.25" customHeight="1" spans="1:11">
      <c r="A682" s="20"/>
      <c r="B682" s="114" t="s">
        <v>788</v>
      </c>
      <c r="C682" s="9">
        <v>0</v>
      </c>
      <c r="D682" s="9">
        <v>1320</v>
      </c>
      <c r="E682" s="9">
        <v>6984</v>
      </c>
      <c r="F682" s="9">
        <v>1201</v>
      </c>
      <c r="G682" s="9">
        <v>6984</v>
      </c>
      <c r="H682" s="100">
        <f t="shared" si="52"/>
        <v>0</v>
      </c>
      <c r="I682" s="91">
        <f t="shared" si="53"/>
        <v>529.090909090909</v>
      </c>
      <c r="J682" s="91">
        <f t="shared" si="54"/>
        <v>100</v>
      </c>
      <c r="K682" s="91">
        <f t="shared" si="55"/>
        <v>581.515403830142</v>
      </c>
    </row>
    <row r="683" ht="20.25" customHeight="1" spans="1:11">
      <c r="A683" s="20"/>
      <c r="B683" s="114" t="s">
        <v>789</v>
      </c>
      <c r="C683" s="9">
        <v>0</v>
      </c>
      <c r="D683" s="9">
        <v>0</v>
      </c>
      <c r="E683" s="9">
        <v>0</v>
      </c>
      <c r="F683" s="9">
        <v>336</v>
      </c>
      <c r="G683" s="9">
        <v>6040</v>
      </c>
      <c r="H683" s="100">
        <f t="shared" si="52"/>
        <v>0</v>
      </c>
      <c r="I683" s="91">
        <f t="shared" si="53"/>
        <v>0</v>
      </c>
      <c r="J683" s="91">
        <f t="shared" si="54"/>
        <v>0</v>
      </c>
      <c r="K683" s="91">
        <f t="shared" si="55"/>
        <v>1797.61904761905</v>
      </c>
    </row>
    <row r="684" ht="20.25" customHeight="1" spans="1:11">
      <c r="A684" s="20"/>
      <c r="B684" s="114" t="s">
        <v>790</v>
      </c>
      <c r="C684" s="9">
        <v>0</v>
      </c>
      <c r="D684" s="9">
        <v>0</v>
      </c>
      <c r="E684" s="9">
        <v>0</v>
      </c>
      <c r="F684" s="9">
        <v>865</v>
      </c>
      <c r="G684" s="9">
        <v>944</v>
      </c>
      <c r="H684" s="100">
        <f t="shared" si="52"/>
        <v>0</v>
      </c>
      <c r="I684" s="91">
        <f t="shared" si="53"/>
        <v>0</v>
      </c>
      <c r="J684" s="91">
        <f t="shared" si="54"/>
        <v>0</v>
      </c>
      <c r="K684" s="91">
        <f t="shared" si="55"/>
        <v>109.132947976879</v>
      </c>
    </row>
    <row r="685" ht="20.25" customHeight="1" spans="1:11">
      <c r="A685" s="20"/>
      <c r="B685" s="114" t="s">
        <v>791</v>
      </c>
      <c r="C685" s="9">
        <v>0</v>
      </c>
      <c r="D685" s="9">
        <v>16752</v>
      </c>
      <c r="E685" s="9">
        <v>9322</v>
      </c>
      <c r="F685" s="9">
        <v>4956</v>
      </c>
      <c r="G685" s="9">
        <v>9322</v>
      </c>
      <c r="H685" s="100">
        <f t="shared" si="52"/>
        <v>0</v>
      </c>
      <c r="I685" s="91">
        <f t="shared" si="53"/>
        <v>55.6470869149952</v>
      </c>
      <c r="J685" s="91">
        <f t="shared" si="54"/>
        <v>100</v>
      </c>
      <c r="K685" s="91">
        <f t="shared" si="55"/>
        <v>188.095238095238</v>
      </c>
    </row>
    <row r="686" ht="20.25" customHeight="1" spans="1:11">
      <c r="A686" s="20"/>
      <c r="B686" s="114" t="s">
        <v>792</v>
      </c>
      <c r="C686" s="9">
        <v>0</v>
      </c>
      <c r="D686" s="9">
        <v>0</v>
      </c>
      <c r="E686" s="9">
        <v>0</v>
      </c>
      <c r="F686" s="9">
        <v>4956</v>
      </c>
      <c r="G686" s="9">
        <v>9322</v>
      </c>
      <c r="H686" s="100">
        <f t="shared" si="52"/>
        <v>0</v>
      </c>
      <c r="I686" s="91">
        <f t="shared" si="53"/>
        <v>0</v>
      </c>
      <c r="J686" s="91">
        <f t="shared" si="54"/>
        <v>0</v>
      </c>
      <c r="K686" s="91">
        <f t="shared" si="55"/>
        <v>188.095238095238</v>
      </c>
    </row>
    <row r="687" ht="20.25" customHeight="1" spans="1:11">
      <c r="A687" s="20"/>
      <c r="B687" s="114" t="s">
        <v>793</v>
      </c>
      <c r="C687" s="9">
        <v>0</v>
      </c>
      <c r="D687" s="9">
        <v>0</v>
      </c>
      <c r="E687" s="9">
        <v>0</v>
      </c>
      <c r="F687" s="9">
        <v>0</v>
      </c>
      <c r="G687" s="9">
        <v>0</v>
      </c>
      <c r="H687" s="100">
        <f t="shared" si="52"/>
        <v>0</v>
      </c>
      <c r="I687" s="91">
        <f t="shared" si="53"/>
        <v>0</v>
      </c>
      <c r="J687" s="91">
        <f t="shared" si="54"/>
        <v>0</v>
      </c>
      <c r="K687" s="91">
        <f t="shared" si="55"/>
        <v>0</v>
      </c>
    </row>
    <row r="688" ht="20.25" customHeight="1" spans="1:11">
      <c r="A688" s="20"/>
      <c r="B688" s="114" t="s">
        <v>794</v>
      </c>
      <c r="C688" s="9">
        <v>0</v>
      </c>
      <c r="D688" s="9">
        <v>0</v>
      </c>
      <c r="E688" s="9">
        <v>0</v>
      </c>
      <c r="F688" s="9">
        <v>0</v>
      </c>
      <c r="G688" s="9">
        <v>0</v>
      </c>
      <c r="H688" s="100">
        <f t="shared" si="52"/>
        <v>0</v>
      </c>
      <c r="I688" s="91">
        <f t="shared" si="53"/>
        <v>0</v>
      </c>
      <c r="J688" s="91">
        <f t="shared" si="54"/>
        <v>0</v>
      </c>
      <c r="K688" s="91">
        <f t="shared" si="55"/>
        <v>0</v>
      </c>
    </row>
    <row r="689" ht="20.25" customHeight="1" spans="1:11">
      <c r="A689" s="20"/>
      <c r="B689" s="114" t="s">
        <v>795</v>
      </c>
      <c r="C689" s="9">
        <v>0</v>
      </c>
      <c r="D689" s="9">
        <v>1389</v>
      </c>
      <c r="E689" s="9">
        <v>1035</v>
      </c>
      <c r="F689" s="9">
        <v>149</v>
      </c>
      <c r="G689" s="9">
        <v>1035</v>
      </c>
      <c r="H689" s="100">
        <f t="shared" si="52"/>
        <v>0</v>
      </c>
      <c r="I689" s="91">
        <f t="shared" si="53"/>
        <v>74.5140388768899</v>
      </c>
      <c r="J689" s="91">
        <f t="shared" si="54"/>
        <v>100</v>
      </c>
      <c r="K689" s="91">
        <f t="shared" si="55"/>
        <v>694.630872483222</v>
      </c>
    </row>
    <row r="690" ht="20.25" customHeight="1" spans="1:11">
      <c r="A690" s="20"/>
      <c r="B690" s="114" t="s">
        <v>796</v>
      </c>
      <c r="C690" s="9">
        <v>0</v>
      </c>
      <c r="D690" s="9">
        <v>0</v>
      </c>
      <c r="E690" s="9">
        <v>0</v>
      </c>
      <c r="F690" s="9">
        <v>149</v>
      </c>
      <c r="G690" s="9">
        <v>1035</v>
      </c>
      <c r="H690" s="100">
        <f t="shared" si="52"/>
        <v>0</v>
      </c>
      <c r="I690" s="91">
        <f t="shared" si="53"/>
        <v>0</v>
      </c>
      <c r="J690" s="91">
        <f t="shared" si="54"/>
        <v>0</v>
      </c>
      <c r="K690" s="91">
        <f t="shared" si="55"/>
        <v>694.630872483222</v>
      </c>
    </row>
    <row r="691" ht="20.25" customHeight="1" spans="1:11">
      <c r="A691" s="20" t="s">
        <v>797</v>
      </c>
      <c r="B691" s="114" t="s">
        <v>71</v>
      </c>
      <c r="C691" s="9">
        <v>0</v>
      </c>
      <c r="D691" s="9">
        <v>25415</v>
      </c>
      <c r="E691" s="9">
        <v>41862</v>
      </c>
      <c r="F691" s="9">
        <v>30946</v>
      </c>
      <c r="G691" s="9">
        <v>39335</v>
      </c>
      <c r="H691" s="100">
        <f t="shared" si="52"/>
        <v>0</v>
      </c>
      <c r="I691" s="91">
        <f t="shared" si="53"/>
        <v>154.770804642927</v>
      </c>
      <c r="J691" s="91">
        <f t="shared" si="54"/>
        <v>93.9634991161435</v>
      </c>
      <c r="K691" s="91">
        <f t="shared" si="55"/>
        <v>127.108511600853</v>
      </c>
    </row>
    <row r="692" ht="20.25" customHeight="1" spans="1:11">
      <c r="A692" s="20"/>
      <c r="B692" s="114" t="s">
        <v>798</v>
      </c>
      <c r="C692" s="9">
        <v>0</v>
      </c>
      <c r="D692" s="9">
        <v>6806</v>
      </c>
      <c r="E692" s="9">
        <v>11762</v>
      </c>
      <c r="F692" s="9">
        <v>9177</v>
      </c>
      <c r="G692" s="9">
        <v>11686</v>
      </c>
      <c r="H692" s="100">
        <f t="shared" si="52"/>
        <v>0</v>
      </c>
      <c r="I692" s="91">
        <f t="shared" si="53"/>
        <v>171.701439905965</v>
      </c>
      <c r="J692" s="91">
        <f t="shared" si="54"/>
        <v>99.3538513858187</v>
      </c>
      <c r="K692" s="91">
        <f t="shared" si="55"/>
        <v>127.340089353819</v>
      </c>
    </row>
    <row r="693" ht="20.25" customHeight="1" spans="1:11">
      <c r="A693" s="20"/>
      <c r="B693" s="114" t="s">
        <v>799</v>
      </c>
      <c r="C693" s="9">
        <v>0</v>
      </c>
      <c r="D693" s="9">
        <v>0</v>
      </c>
      <c r="E693" s="9">
        <v>0</v>
      </c>
      <c r="F693" s="9">
        <v>330</v>
      </c>
      <c r="G693" s="9">
        <v>369</v>
      </c>
      <c r="H693" s="100">
        <f t="shared" si="52"/>
        <v>0</v>
      </c>
      <c r="I693" s="91">
        <f t="shared" si="53"/>
        <v>0</v>
      </c>
      <c r="J693" s="91">
        <f t="shared" si="54"/>
        <v>0</v>
      </c>
      <c r="K693" s="91">
        <f t="shared" si="55"/>
        <v>111.818181818182</v>
      </c>
    </row>
    <row r="694" ht="20.25" customHeight="1" spans="1:11">
      <c r="A694" s="20"/>
      <c r="B694" s="114" t="s">
        <v>800</v>
      </c>
      <c r="C694" s="9">
        <v>0</v>
      </c>
      <c r="D694" s="9">
        <v>0</v>
      </c>
      <c r="E694" s="9">
        <v>0</v>
      </c>
      <c r="F694" s="9">
        <v>0</v>
      </c>
      <c r="G694" s="9">
        <v>3</v>
      </c>
      <c r="H694" s="100">
        <f t="shared" si="52"/>
        <v>0</v>
      </c>
      <c r="I694" s="91">
        <f t="shared" si="53"/>
        <v>0</v>
      </c>
      <c r="J694" s="91">
        <f t="shared" si="54"/>
        <v>0</v>
      </c>
      <c r="K694" s="91">
        <f t="shared" si="55"/>
        <v>0</v>
      </c>
    </row>
    <row r="695" ht="20.25" customHeight="1" spans="1:11">
      <c r="A695" s="20"/>
      <c r="B695" s="114" t="s">
        <v>801</v>
      </c>
      <c r="C695" s="9">
        <v>0</v>
      </c>
      <c r="D695" s="9">
        <v>0</v>
      </c>
      <c r="E695" s="9">
        <v>0</v>
      </c>
      <c r="F695" s="9">
        <v>0</v>
      </c>
      <c r="G695" s="9">
        <v>0</v>
      </c>
      <c r="H695" s="100">
        <f t="shared" si="52"/>
        <v>0</v>
      </c>
      <c r="I695" s="91">
        <f t="shared" si="53"/>
        <v>0</v>
      </c>
      <c r="J695" s="91">
        <f t="shared" si="54"/>
        <v>0</v>
      </c>
      <c r="K695" s="91">
        <f t="shared" si="55"/>
        <v>0</v>
      </c>
    </row>
    <row r="696" ht="20.25" customHeight="1" spans="1:11">
      <c r="A696" s="20"/>
      <c r="B696" s="114" t="s">
        <v>802</v>
      </c>
      <c r="C696" s="9">
        <v>0</v>
      </c>
      <c r="D696" s="9">
        <v>0</v>
      </c>
      <c r="E696" s="9">
        <v>0</v>
      </c>
      <c r="F696" s="9">
        <v>3832</v>
      </c>
      <c r="G696" s="9">
        <v>3861</v>
      </c>
      <c r="H696" s="100">
        <f t="shared" si="52"/>
        <v>0</v>
      </c>
      <c r="I696" s="91">
        <f t="shared" si="53"/>
        <v>0</v>
      </c>
      <c r="J696" s="91">
        <f t="shared" si="54"/>
        <v>0</v>
      </c>
      <c r="K696" s="91">
        <f t="shared" si="55"/>
        <v>100.756784968685</v>
      </c>
    </row>
    <row r="697" ht="20.25" customHeight="1" spans="1:11">
      <c r="A697" s="20"/>
      <c r="B697" s="114" t="s">
        <v>803</v>
      </c>
      <c r="C697" s="9">
        <v>0</v>
      </c>
      <c r="D697" s="9">
        <v>0</v>
      </c>
      <c r="E697" s="9">
        <v>0</v>
      </c>
      <c r="F697" s="9">
        <v>0</v>
      </c>
      <c r="G697" s="9">
        <v>0</v>
      </c>
      <c r="H697" s="100">
        <f t="shared" si="52"/>
        <v>0</v>
      </c>
      <c r="I697" s="91">
        <f t="shared" si="53"/>
        <v>0</v>
      </c>
      <c r="J697" s="91">
        <f t="shared" si="54"/>
        <v>0</v>
      </c>
      <c r="K697" s="91">
        <f t="shared" si="55"/>
        <v>0</v>
      </c>
    </row>
    <row r="698" ht="20.25" customHeight="1" spans="1:11">
      <c r="A698" s="20"/>
      <c r="B698" s="114" t="s">
        <v>804</v>
      </c>
      <c r="C698" s="9">
        <v>0</v>
      </c>
      <c r="D698" s="9">
        <v>0</v>
      </c>
      <c r="E698" s="9">
        <v>0</v>
      </c>
      <c r="F698" s="9">
        <v>786</v>
      </c>
      <c r="G698" s="9">
        <v>486</v>
      </c>
      <c r="H698" s="100">
        <f t="shared" si="52"/>
        <v>0</v>
      </c>
      <c r="I698" s="91">
        <f t="shared" si="53"/>
        <v>0</v>
      </c>
      <c r="J698" s="91">
        <f t="shared" si="54"/>
        <v>0</v>
      </c>
      <c r="K698" s="91">
        <f t="shared" si="55"/>
        <v>61.8320610687023</v>
      </c>
    </row>
    <row r="699" ht="20.25" customHeight="1" spans="1:11">
      <c r="A699" s="20"/>
      <c r="B699" s="114" t="s">
        <v>805</v>
      </c>
      <c r="C699" s="9">
        <v>0</v>
      </c>
      <c r="D699" s="9">
        <v>0</v>
      </c>
      <c r="E699" s="9">
        <v>0</v>
      </c>
      <c r="F699" s="9">
        <v>473</v>
      </c>
      <c r="G699" s="9">
        <v>233</v>
      </c>
      <c r="H699" s="100">
        <f t="shared" si="52"/>
        <v>0</v>
      </c>
      <c r="I699" s="91">
        <f t="shared" si="53"/>
        <v>0</v>
      </c>
      <c r="J699" s="91">
        <f t="shared" si="54"/>
        <v>0</v>
      </c>
      <c r="K699" s="91">
        <f t="shared" si="55"/>
        <v>49.2600422832981</v>
      </c>
    </row>
    <row r="700" ht="20.25" customHeight="1" spans="1:11">
      <c r="A700" s="20"/>
      <c r="B700" s="114" t="s">
        <v>806</v>
      </c>
      <c r="C700" s="9">
        <v>0</v>
      </c>
      <c r="D700" s="9">
        <v>0</v>
      </c>
      <c r="E700" s="9">
        <v>0</v>
      </c>
      <c r="F700" s="9">
        <v>13</v>
      </c>
      <c r="G700" s="9">
        <v>25</v>
      </c>
      <c r="H700" s="100">
        <f t="shared" si="52"/>
        <v>0</v>
      </c>
      <c r="I700" s="91">
        <f t="shared" si="53"/>
        <v>0</v>
      </c>
      <c r="J700" s="91">
        <f t="shared" si="54"/>
        <v>0</v>
      </c>
      <c r="K700" s="91">
        <f t="shared" si="55"/>
        <v>192.307692307692</v>
      </c>
    </row>
    <row r="701" ht="20.25" customHeight="1" spans="1:11">
      <c r="A701" s="20"/>
      <c r="B701" s="114" t="s">
        <v>807</v>
      </c>
      <c r="C701" s="9">
        <v>0</v>
      </c>
      <c r="D701" s="9">
        <v>0</v>
      </c>
      <c r="E701" s="9">
        <v>0</v>
      </c>
      <c r="F701" s="9">
        <v>0</v>
      </c>
      <c r="G701" s="9">
        <v>0</v>
      </c>
      <c r="H701" s="100">
        <f t="shared" si="52"/>
        <v>0</v>
      </c>
      <c r="I701" s="91">
        <f t="shared" si="53"/>
        <v>0</v>
      </c>
      <c r="J701" s="91">
        <f t="shared" si="54"/>
        <v>0</v>
      </c>
      <c r="K701" s="91">
        <f t="shared" si="55"/>
        <v>0</v>
      </c>
    </row>
    <row r="702" ht="20.25" customHeight="1" spans="1:11">
      <c r="A702" s="20"/>
      <c r="B702" s="114" t="s">
        <v>808</v>
      </c>
      <c r="C702" s="9">
        <v>0</v>
      </c>
      <c r="D702" s="9">
        <v>0</v>
      </c>
      <c r="E702" s="9">
        <v>0</v>
      </c>
      <c r="F702" s="9">
        <v>5</v>
      </c>
      <c r="G702" s="9">
        <v>0</v>
      </c>
      <c r="H702" s="100">
        <f t="shared" si="52"/>
        <v>0</v>
      </c>
      <c r="I702" s="91">
        <f t="shared" si="53"/>
        <v>0</v>
      </c>
      <c r="J702" s="91">
        <f t="shared" si="54"/>
        <v>0</v>
      </c>
      <c r="K702" s="91">
        <f t="shared" si="55"/>
        <v>0</v>
      </c>
    </row>
    <row r="703" ht="20.25" customHeight="1" spans="1:11">
      <c r="A703" s="20"/>
      <c r="B703" s="114" t="s">
        <v>809</v>
      </c>
      <c r="C703" s="9">
        <v>0</v>
      </c>
      <c r="D703" s="9">
        <v>0</v>
      </c>
      <c r="E703" s="9">
        <v>0</v>
      </c>
      <c r="F703" s="9">
        <v>0</v>
      </c>
      <c r="G703" s="9">
        <v>0</v>
      </c>
      <c r="H703" s="100">
        <f t="shared" si="52"/>
        <v>0</v>
      </c>
      <c r="I703" s="91">
        <f t="shared" si="53"/>
        <v>0</v>
      </c>
      <c r="J703" s="91">
        <f t="shared" si="54"/>
        <v>0</v>
      </c>
      <c r="K703" s="91">
        <f t="shared" si="55"/>
        <v>0</v>
      </c>
    </row>
    <row r="704" ht="20.25" customHeight="1" spans="1:11">
      <c r="A704" s="20"/>
      <c r="B704" s="114" t="s">
        <v>810</v>
      </c>
      <c r="C704" s="9">
        <v>0</v>
      </c>
      <c r="D704" s="9">
        <v>0</v>
      </c>
      <c r="E704" s="9">
        <v>0</v>
      </c>
      <c r="F704" s="9">
        <v>0</v>
      </c>
      <c r="G704" s="9">
        <v>0</v>
      </c>
      <c r="H704" s="100">
        <f t="shared" si="52"/>
        <v>0</v>
      </c>
      <c r="I704" s="91">
        <f t="shared" si="53"/>
        <v>0</v>
      </c>
      <c r="J704" s="91">
        <f t="shared" si="54"/>
        <v>0</v>
      </c>
      <c r="K704" s="91">
        <f t="shared" si="55"/>
        <v>0</v>
      </c>
    </row>
    <row r="705" ht="20.25" customHeight="1" spans="1:11">
      <c r="A705" s="20"/>
      <c r="B705" s="114" t="s">
        <v>811</v>
      </c>
      <c r="C705" s="9">
        <v>0</v>
      </c>
      <c r="D705" s="9">
        <v>0</v>
      </c>
      <c r="E705" s="9">
        <v>0</v>
      </c>
      <c r="F705" s="9">
        <v>14</v>
      </c>
      <c r="G705" s="9">
        <v>2</v>
      </c>
      <c r="H705" s="100">
        <f t="shared" si="52"/>
        <v>0</v>
      </c>
      <c r="I705" s="91">
        <f t="shared" si="53"/>
        <v>0</v>
      </c>
      <c r="J705" s="91">
        <f t="shared" si="54"/>
        <v>0</v>
      </c>
      <c r="K705" s="91">
        <f t="shared" si="55"/>
        <v>14.2857142857143</v>
      </c>
    </row>
    <row r="706" ht="20.25" customHeight="1" spans="1:11">
      <c r="A706" s="20"/>
      <c r="B706" s="114" t="s">
        <v>812</v>
      </c>
      <c r="C706" s="9">
        <v>0</v>
      </c>
      <c r="D706" s="9">
        <v>0</v>
      </c>
      <c r="E706" s="9">
        <v>0</v>
      </c>
      <c r="F706" s="9">
        <v>86</v>
      </c>
      <c r="G706" s="9">
        <v>137</v>
      </c>
      <c r="H706" s="100">
        <f t="shared" si="52"/>
        <v>0</v>
      </c>
      <c r="I706" s="91">
        <f t="shared" si="53"/>
        <v>0</v>
      </c>
      <c r="J706" s="91">
        <f t="shared" si="54"/>
        <v>0</v>
      </c>
      <c r="K706" s="91">
        <f t="shared" si="55"/>
        <v>159.302325581395</v>
      </c>
    </row>
    <row r="707" ht="20.25" customHeight="1" spans="1:11">
      <c r="A707" s="20"/>
      <c r="B707" s="114" t="s">
        <v>813</v>
      </c>
      <c r="C707" s="9">
        <v>0</v>
      </c>
      <c r="D707" s="9">
        <v>0</v>
      </c>
      <c r="E707" s="9">
        <v>0</v>
      </c>
      <c r="F707" s="9">
        <v>0</v>
      </c>
      <c r="G707" s="9">
        <v>0</v>
      </c>
      <c r="H707" s="100">
        <f t="shared" si="52"/>
        <v>0</v>
      </c>
      <c r="I707" s="91">
        <f t="shared" si="53"/>
        <v>0</v>
      </c>
      <c r="J707" s="91">
        <f t="shared" si="54"/>
        <v>0</v>
      </c>
      <c r="K707" s="91">
        <f t="shared" si="55"/>
        <v>0</v>
      </c>
    </row>
    <row r="708" ht="20.25" customHeight="1" spans="1:11">
      <c r="A708" s="20"/>
      <c r="B708" s="114" t="s">
        <v>814</v>
      </c>
      <c r="C708" s="9">
        <v>0</v>
      </c>
      <c r="D708" s="9">
        <v>0</v>
      </c>
      <c r="E708" s="9">
        <v>0</v>
      </c>
      <c r="F708" s="9">
        <v>599</v>
      </c>
      <c r="G708" s="9">
        <v>428</v>
      </c>
      <c r="H708" s="100">
        <f t="shared" si="52"/>
        <v>0</v>
      </c>
      <c r="I708" s="91">
        <f t="shared" si="53"/>
        <v>0</v>
      </c>
      <c r="J708" s="91">
        <f t="shared" si="54"/>
        <v>0</v>
      </c>
      <c r="K708" s="91">
        <f t="shared" si="55"/>
        <v>71.4524207011686</v>
      </c>
    </row>
    <row r="709" ht="20.25" customHeight="1" spans="1:11">
      <c r="A709" s="20"/>
      <c r="B709" s="114" t="s">
        <v>815</v>
      </c>
      <c r="C709" s="9">
        <v>0</v>
      </c>
      <c r="D709" s="9">
        <v>0</v>
      </c>
      <c r="E709" s="9">
        <v>0</v>
      </c>
      <c r="F709" s="9">
        <v>14</v>
      </c>
      <c r="G709" s="9">
        <v>26</v>
      </c>
      <c r="H709" s="100">
        <f t="shared" si="52"/>
        <v>0</v>
      </c>
      <c r="I709" s="91">
        <f t="shared" si="53"/>
        <v>0</v>
      </c>
      <c r="J709" s="91">
        <f t="shared" si="54"/>
        <v>0</v>
      </c>
      <c r="K709" s="91">
        <f t="shared" si="55"/>
        <v>185.714285714286</v>
      </c>
    </row>
    <row r="710" ht="20.25" customHeight="1" spans="1:11">
      <c r="A710" s="20"/>
      <c r="B710" s="114" t="s">
        <v>816</v>
      </c>
      <c r="C710" s="9">
        <v>0</v>
      </c>
      <c r="D710" s="9">
        <v>0</v>
      </c>
      <c r="E710" s="9">
        <v>0</v>
      </c>
      <c r="F710" s="9">
        <v>13</v>
      </c>
      <c r="G710" s="9">
        <v>63</v>
      </c>
      <c r="H710" s="100">
        <f t="shared" si="52"/>
        <v>0</v>
      </c>
      <c r="I710" s="91">
        <f t="shared" si="53"/>
        <v>0</v>
      </c>
      <c r="J710" s="91">
        <f t="shared" si="54"/>
        <v>0</v>
      </c>
      <c r="K710" s="91">
        <f t="shared" si="55"/>
        <v>484.615384615385</v>
      </c>
    </row>
    <row r="711" ht="20.25" customHeight="1" spans="1:11">
      <c r="A711" s="20"/>
      <c r="B711" s="114" t="s">
        <v>817</v>
      </c>
      <c r="C711" s="9">
        <v>0</v>
      </c>
      <c r="D711" s="9">
        <v>0</v>
      </c>
      <c r="E711" s="9">
        <v>0</v>
      </c>
      <c r="F711" s="9">
        <v>347</v>
      </c>
      <c r="G711" s="9">
        <v>450</v>
      </c>
      <c r="H711" s="100">
        <f t="shared" si="52"/>
        <v>0</v>
      </c>
      <c r="I711" s="91">
        <f t="shared" si="53"/>
        <v>0</v>
      </c>
      <c r="J711" s="91">
        <f t="shared" si="54"/>
        <v>0</v>
      </c>
      <c r="K711" s="91">
        <f t="shared" si="55"/>
        <v>129.682997118156</v>
      </c>
    </row>
    <row r="712" ht="20.25" customHeight="1" spans="1:11">
      <c r="A712" s="20"/>
      <c r="B712" s="114" t="s">
        <v>818</v>
      </c>
      <c r="C712" s="9">
        <v>0</v>
      </c>
      <c r="D712" s="9">
        <v>0</v>
      </c>
      <c r="E712" s="9">
        <v>0</v>
      </c>
      <c r="F712" s="9">
        <v>73</v>
      </c>
      <c r="G712" s="9">
        <v>0</v>
      </c>
      <c r="H712" s="100">
        <f t="shared" si="52"/>
        <v>0</v>
      </c>
      <c r="I712" s="91">
        <f t="shared" si="53"/>
        <v>0</v>
      </c>
      <c r="J712" s="91">
        <f t="shared" si="54"/>
        <v>0</v>
      </c>
      <c r="K712" s="91">
        <f t="shared" si="55"/>
        <v>0</v>
      </c>
    </row>
    <row r="713" ht="20.25" customHeight="1" spans="1:11">
      <c r="A713" s="20"/>
      <c r="B713" s="114" t="s">
        <v>819</v>
      </c>
      <c r="C713" s="9">
        <v>0</v>
      </c>
      <c r="D713" s="9">
        <v>0</v>
      </c>
      <c r="E713" s="9">
        <v>0</v>
      </c>
      <c r="F713" s="9">
        <v>0</v>
      </c>
      <c r="G713" s="9">
        <v>0</v>
      </c>
      <c r="H713" s="100">
        <f t="shared" si="52"/>
        <v>0</v>
      </c>
      <c r="I713" s="91">
        <f t="shared" si="53"/>
        <v>0</v>
      </c>
      <c r="J713" s="91">
        <f t="shared" si="54"/>
        <v>0</v>
      </c>
      <c r="K713" s="91">
        <f t="shared" si="55"/>
        <v>0</v>
      </c>
    </row>
    <row r="714" ht="20.25" customHeight="1" spans="1:11">
      <c r="A714" s="20"/>
      <c r="B714" s="114" t="s">
        <v>820</v>
      </c>
      <c r="C714" s="9">
        <v>0</v>
      </c>
      <c r="D714" s="9">
        <v>0</v>
      </c>
      <c r="E714" s="9">
        <v>0</v>
      </c>
      <c r="F714" s="9">
        <v>0</v>
      </c>
      <c r="G714" s="9">
        <v>0</v>
      </c>
      <c r="H714" s="100">
        <f t="shared" si="52"/>
        <v>0</v>
      </c>
      <c r="I714" s="91">
        <f t="shared" si="53"/>
        <v>0</v>
      </c>
      <c r="J714" s="91">
        <f t="shared" si="54"/>
        <v>0</v>
      </c>
      <c r="K714" s="91">
        <f t="shared" si="55"/>
        <v>0</v>
      </c>
    </row>
    <row r="715" ht="20.25" customHeight="1" spans="1:11">
      <c r="A715" s="20"/>
      <c r="B715" s="114" t="s">
        <v>821</v>
      </c>
      <c r="C715" s="9">
        <v>0</v>
      </c>
      <c r="D715" s="9">
        <v>0</v>
      </c>
      <c r="E715" s="9">
        <v>0</v>
      </c>
      <c r="F715" s="9">
        <v>0</v>
      </c>
      <c r="G715" s="9">
        <v>0</v>
      </c>
      <c r="H715" s="100">
        <f t="shared" si="52"/>
        <v>0</v>
      </c>
      <c r="I715" s="91">
        <f t="shared" si="53"/>
        <v>0</v>
      </c>
      <c r="J715" s="91">
        <f t="shared" si="54"/>
        <v>0</v>
      </c>
      <c r="K715" s="91">
        <f t="shared" si="55"/>
        <v>0</v>
      </c>
    </row>
    <row r="716" ht="20.25" customHeight="1" spans="1:11">
      <c r="A716" s="20"/>
      <c r="B716" s="114" t="s">
        <v>822</v>
      </c>
      <c r="C716" s="9">
        <v>0</v>
      </c>
      <c r="D716" s="9">
        <v>0</v>
      </c>
      <c r="E716" s="9">
        <v>0</v>
      </c>
      <c r="F716" s="9">
        <v>1316</v>
      </c>
      <c r="G716" s="9">
        <v>4373</v>
      </c>
      <c r="H716" s="100">
        <f t="shared" si="52"/>
        <v>0</v>
      </c>
      <c r="I716" s="91">
        <f t="shared" si="53"/>
        <v>0</v>
      </c>
      <c r="J716" s="91">
        <f t="shared" si="54"/>
        <v>0</v>
      </c>
      <c r="K716" s="91">
        <f t="shared" si="55"/>
        <v>332.294832826748</v>
      </c>
    </row>
    <row r="717" ht="20.25" customHeight="1" spans="1:11">
      <c r="A717" s="20"/>
      <c r="B717" s="114" t="s">
        <v>823</v>
      </c>
      <c r="C717" s="9">
        <v>0</v>
      </c>
      <c r="D717" s="9">
        <v>0</v>
      </c>
      <c r="E717" s="9">
        <v>0</v>
      </c>
      <c r="F717" s="9">
        <v>1276</v>
      </c>
      <c r="G717" s="9">
        <v>1230</v>
      </c>
      <c r="H717" s="100">
        <f t="shared" si="52"/>
        <v>0</v>
      </c>
      <c r="I717" s="91">
        <f t="shared" si="53"/>
        <v>0</v>
      </c>
      <c r="J717" s="91">
        <f t="shared" si="54"/>
        <v>0</v>
      </c>
      <c r="K717" s="91">
        <f t="shared" si="55"/>
        <v>96.3949843260188</v>
      </c>
    </row>
    <row r="718" ht="20.25" customHeight="1" spans="1:11">
      <c r="A718" s="20"/>
      <c r="B718" s="114" t="s">
        <v>824</v>
      </c>
      <c r="C718" s="9">
        <v>0</v>
      </c>
      <c r="D718" s="9">
        <v>1549</v>
      </c>
      <c r="E718" s="9">
        <v>3271</v>
      </c>
      <c r="F718" s="9">
        <v>1577</v>
      </c>
      <c r="G718" s="9">
        <v>2998</v>
      </c>
      <c r="H718" s="100">
        <f t="shared" si="52"/>
        <v>0</v>
      </c>
      <c r="I718" s="91">
        <f t="shared" si="53"/>
        <v>193.54422207876</v>
      </c>
      <c r="J718" s="91">
        <f t="shared" si="54"/>
        <v>91.653928462244</v>
      </c>
      <c r="K718" s="91">
        <f t="shared" si="55"/>
        <v>190.107799619531</v>
      </c>
    </row>
    <row r="719" ht="20.25" customHeight="1" spans="1:11">
      <c r="A719" s="20"/>
      <c r="B719" s="114" t="s">
        <v>825</v>
      </c>
      <c r="C719" s="9">
        <v>0</v>
      </c>
      <c r="D719" s="9">
        <v>0</v>
      </c>
      <c r="E719" s="9">
        <v>0</v>
      </c>
      <c r="F719" s="9">
        <v>181</v>
      </c>
      <c r="G719" s="9">
        <v>201</v>
      </c>
      <c r="H719" s="100">
        <f t="shared" si="52"/>
        <v>0</v>
      </c>
      <c r="I719" s="91">
        <f t="shared" si="53"/>
        <v>0</v>
      </c>
      <c r="J719" s="91">
        <f t="shared" si="54"/>
        <v>0</v>
      </c>
      <c r="K719" s="91">
        <f t="shared" si="55"/>
        <v>111.049723756906</v>
      </c>
    </row>
    <row r="720" ht="20.25" customHeight="1" spans="1:11">
      <c r="A720" s="20"/>
      <c r="B720" s="114" t="s">
        <v>826</v>
      </c>
      <c r="C720" s="9">
        <v>0</v>
      </c>
      <c r="D720" s="9">
        <v>0</v>
      </c>
      <c r="E720" s="9">
        <v>0</v>
      </c>
      <c r="F720" s="9">
        <v>0</v>
      </c>
      <c r="G720" s="9">
        <v>0</v>
      </c>
      <c r="H720" s="100">
        <f t="shared" si="52"/>
        <v>0</v>
      </c>
      <c r="I720" s="91">
        <f t="shared" si="53"/>
        <v>0</v>
      </c>
      <c r="J720" s="91">
        <f t="shared" si="54"/>
        <v>0</v>
      </c>
      <c r="K720" s="91">
        <f t="shared" si="55"/>
        <v>0</v>
      </c>
    </row>
    <row r="721" ht="20.25" customHeight="1" spans="1:11">
      <c r="A721" s="20"/>
      <c r="B721" s="114" t="s">
        <v>827</v>
      </c>
      <c r="C721" s="9">
        <v>0</v>
      </c>
      <c r="D721" s="9">
        <v>0</v>
      </c>
      <c r="E721" s="9">
        <v>0</v>
      </c>
      <c r="F721" s="9">
        <v>0</v>
      </c>
      <c r="G721" s="9">
        <v>6</v>
      </c>
      <c r="H721" s="100">
        <f t="shared" si="52"/>
        <v>0</v>
      </c>
      <c r="I721" s="91">
        <f t="shared" si="53"/>
        <v>0</v>
      </c>
      <c r="J721" s="91">
        <f t="shared" si="54"/>
        <v>0</v>
      </c>
      <c r="K721" s="91">
        <f t="shared" si="55"/>
        <v>0</v>
      </c>
    </row>
    <row r="722" ht="20.25" customHeight="1" spans="1:11">
      <c r="A722" s="20"/>
      <c r="B722" s="114" t="s">
        <v>828</v>
      </c>
      <c r="C722" s="9">
        <v>0</v>
      </c>
      <c r="D722" s="9">
        <v>0</v>
      </c>
      <c r="E722" s="9">
        <v>0</v>
      </c>
      <c r="F722" s="9">
        <v>745</v>
      </c>
      <c r="G722" s="9">
        <v>745</v>
      </c>
      <c r="H722" s="100">
        <f t="shared" si="52"/>
        <v>0</v>
      </c>
      <c r="I722" s="91">
        <f t="shared" si="53"/>
        <v>0</v>
      </c>
      <c r="J722" s="91">
        <f t="shared" si="54"/>
        <v>0</v>
      </c>
      <c r="K722" s="91">
        <f t="shared" si="55"/>
        <v>100</v>
      </c>
    </row>
    <row r="723" ht="20.25" customHeight="1" spans="1:11">
      <c r="A723" s="20"/>
      <c r="B723" s="114" t="s">
        <v>829</v>
      </c>
      <c r="C723" s="9">
        <v>0</v>
      </c>
      <c r="D723" s="9">
        <v>0</v>
      </c>
      <c r="E723" s="9">
        <v>0</v>
      </c>
      <c r="F723" s="9">
        <v>140</v>
      </c>
      <c r="G723" s="9">
        <v>413</v>
      </c>
      <c r="H723" s="100">
        <f t="shared" si="52"/>
        <v>0</v>
      </c>
      <c r="I723" s="91">
        <f t="shared" si="53"/>
        <v>0</v>
      </c>
      <c r="J723" s="91">
        <f t="shared" si="54"/>
        <v>0</v>
      </c>
      <c r="K723" s="91">
        <f t="shared" si="55"/>
        <v>295</v>
      </c>
    </row>
    <row r="724" ht="20.25" customHeight="1" spans="1:11">
      <c r="A724" s="20"/>
      <c r="B724" s="114" t="s">
        <v>830</v>
      </c>
      <c r="C724" s="9">
        <v>0</v>
      </c>
      <c r="D724" s="9">
        <v>0</v>
      </c>
      <c r="E724" s="9">
        <v>0</v>
      </c>
      <c r="F724" s="9">
        <v>0</v>
      </c>
      <c r="G724" s="9">
        <v>0</v>
      </c>
      <c r="H724" s="100">
        <f t="shared" si="52"/>
        <v>0</v>
      </c>
      <c r="I724" s="91">
        <f t="shared" si="53"/>
        <v>0</v>
      </c>
      <c r="J724" s="91">
        <f t="shared" si="54"/>
        <v>0</v>
      </c>
      <c r="K724" s="91">
        <f t="shared" si="55"/>
        <v>0</v>
      </c>
    </row>
    <row r="725" ht="20.25" customHeight="1" spans="1:11">
      <c r="A725" s="20"/>
      <c r="B725" s="114" t="s">
        <v>831</v>
      </c>
      <c r="C725" s="9">
        <v>0</v>
      </c>
      <c r="D725" s="9">
        <v>0</v>
      </c>
      <c r="E725" s="9">
        <v>0</v>
      </c>
      <c r="F725" s="9">
        <v>0</v>
      </c>
      <c r="G725" s="9">
        <v>69</v>
      </c>
      <c r="H725" s="100">
        <f t="shared" si="52"/>
        <v>0</v>
      </c>
      <c r="I725" s="91">
        <f t="shared" si="53"/>
        <v>0</v>
      </c>
      <c r="J725" s="91">
        <f t="shared" si="54"/>
        <v>0</v>
      </c>
      <c r="K725" s="91">
        <f t="shared" si="55"/>
        <v>0</v>
      </c>
    </row>
    <row r="726" ht="20.25" customHeight="1" spans="1:11">
      <c r="A726" s="20"/>
      <c r="B726" s="114" t="s">
        <v>832</v>
      </c>
      <c r="C726" s="9">
        <v>0</v>
      </c>
      <c r="D726" s="9">
        <v>0</v>
      </c>
      <c r="E726" s="9">
        <v>0</v>
      </c>
      <c r="F726" s="9">
        <v>137</v>
      </c>
      <c r="G726" s="9">
        <v>843</v>
      </c>
      <c r="H726" s="100">
        <f t="shared" si="52"/>
        <v>0</v>
      </c>
      <c r="I726" s="91">
        <f t="shared" si="53"/>
        <v>0</v>
      </c>
      <c r="J726" s="91">
        <f t="shared" si="54"/>
        <v>0</v>
      </c>
      <c r="K726" s="91">
        <f t="shared" si="55"/>
        <v>615.328467153285</v>
      </c>
    </row>
    <row r="727" ht="20.25" customHeight="1" spans="1:11">
      <c r="A727" s="20"/>
      <c r="B727" s="114" t="s">
        <v>833</v>
      </c>
      <c r="C727" s="9">
        <v>0</v>
      </c>
      <c r="D727" s="9">
        <v>0</v>
      </c>
      <c r="E727" s="9">
        <v>0</v>
      </c>
      <c r="F727" s="9">
        <v>23</v>
      </c>
      <c r="G727" s="9">
        <v>58</v>
      </c>
      <c r="H727" s="100">
        <f t="shared" si="52"/>
        <v>0</v>
      </c>
      <c r="I727" s="91">
        <f t="shared" si="53"/>
        <v>0</v>
      </c>
      <c r="J727" s="91">
        <f t="shared" si="54"/>
        <v>0</v>
      </c>
      <c r="K727" s="91">
        <f t="shared" si="55"/>
        <v>252.173913043478</v>
      </c>
    </row>
    <row r="728" ht="20.25" customHeight="1" spans="1:11">
      <c r="A728" s="20"/>
      <c r="B728" s="114" t="s">
        <v>834</v>
      </c>
      <c r="C728" s="9">
        <v>0</v>
      </c>
      <c r="D728" s="9">
        <v>0</v>
      </c>
      <c r="E728" s="9">
        <v>0</v>
      </c>
      <c r="F728" s="9">
        <v>0</v>
      </c>
      <c r="G728" s="9">
        <v>0</v>
      </c>
      <c r="H728" s="100">
        <f t="shared" si="52"/>
        <v>0</v>
      </c>
      <c r="I728" s="91">
        <f t="shared" si="53"/>
        <v>0</v>
      </c>
      <c r="J728" s="91">
        <f t="shared" si="54"/>
        <v>0</v>
      </c>
      <c r="K728" s="91">
        <f t="shared" si="55"/>
        <v>0</v>
      </c>
    </row>
    <row r="729" ht="20.25" customHeight="1" spans="1:11">
      <c r="A729" s="20"/>
      <c r="B729" s="114" t="s">
        <v>835</v>
      </c>
      <c r="C729" s="9">
        <v>0</v>
      </c>
      <c r="D729" s="9">
        <v>0</v>
      </c>
      <c r="E729" s="9">
        <v>0</v>
      </c>
      <c r="F729" s="9">
        <v>2</v>
      </c>
      <c r="G729" s="9">
        <v>0</v>
      </c>
      <c r="H729" s="100">
        <f t="shared" si="52"/>
        <v>0</v>
      </c>
      <c r="I729" s="91">
        <f t="shared" si="53"/>
        <v>0</v>
      </c>
      <c r="J729" s="91">
        <f t="shared" si="54"/>
        <v>0</v>
      </c>
      <c r="K729" s="91">
        <f t="shared" si="55"/>
        <v>0</v>
      </c>
    </row>
    <row r="730" ht="20.25" customHeight="1" spans="1:11">
      <c r="A730" s="20"/>
      <c r="B730" s="114" t="s">
        <v>836</v>
      </c>
      <c r="C730" s="9">
        <v>0</v>
      </c>
      <c r="D730" s="9">
        <v>0</v>
      </c>
      <c r="E730" s="9">
        <v>0</v>
      </c>
      <c r="F730" s="9">
        <v>0</v>
      </c>
      <c r="G730" s="9">
        <v>0</v>
      </c>
      <c r="H730" s="100">
        <f t="shared" si="52"/>
        <v>0</v>
      </c>
      <c r="I730" s="91">
        <f t="shared" si="53"/>
        <v>0</v>
      </c>
      <c r="J730" s="91">
        <f t="shared" si="54"/>
        <v>0</v>
      </c>
      <c r="K730" s="91">
        <f t="shared" si="55"/>
        <v>0</v>
      </c>
    </row>
    <row r="731" ht="20.25" customHeight="1" spans="1:11">
      <c r="A731" s="20"/>
      <c r="B731" s="114" t="s">
        <v>837</v>
      </c>
      <c r="C731" s="9">
        <v>0</v>
      </c>
      <c r="D731" s="9">
        <v>0</v>
      </c>
      <c r="E731" s="9">
        <v>0</v>
      </c>
      <c r="F731" s="9">
        <v>0</v>
      </c>
      <c r="G731" s="9">
        <v>0</v>
      </c>
      <c r="H731" s="100">
        <f t="shared" si="52"/>
        <v>0</v>
      </c>
      <c r="I731" s="91">
        <f t="shared" si="53"/>
        <v>0</v>
      </c>
      <c r="J731" s="91">
        <f t="shared" si="54"/>
        <v>0</v>
      </c>
      <c r="K731" s="91">
        <f t="shared" si="55"/>
        <v>0</v>
      </c>
    </row>
    <row r="732" ht="20.25" customHeight="1" spans="1:11">
      <c r="A732" s="20"/>
      <c r="B732" s="114" t="s">
        <v>838</v>
      </c>
      <c r="C732" s="9">
        <v>0</v>
      </c>
      <c r="D732" s="9">
        <v>0</v>
      </c>
      <c r="E732" s="9">
        <v>0</v>
      </c>
      <c r="F732" s="9">
        <v>0</v>
      </c>
      <c r="G732" s="9">
        <v>0</v>
      </c>
      <c r="H732" s="100">
        <f t="shared" si="52"/>
        <v>0</v>
      </c>
      <c r="I732" s="91">
        <f t="shared" si="53"/>
        <v>0</v>
      </c>
      <c r="J732" s="91">
        <f t="shared" si="54"/>
        <v>0</v>
      </c>
      <c r="K732" s="91">
        <f t="shared" si="55"/>
        <v>0</v>
      </c>
    </row>
    <row r="733" ht="20.25" customHeight="1" spans="1:11">
      <c r="A733" s="20"/>
      <c r="B733" s="114" t="s">
        <v>839</v>
      </c>
      <c r="C733" s="9">
        <v>0</v>
      </c>
      <c r="D733" s="9">
        <v>0</v>
      </c>
      <c r="E733" s="9">
        <v>0</v>
      </c>
      <c r="F733" s="9">
        <v>0</v>
      </c>
      <c r="G733" s="9">
        <v>0</v>
      </c>
      <c r="H733" s="100">
        <f t="shared" si="52"/>
        <v>0</v>
      </c>
      <c r="I733" s="91">
        <f t="shared" si="53"/>
        <v>0</v>
      </c>
      <c r="J733" s="91">
        <f t="shared" si="54"/>
        <v>0</v>
      </c>
      <c r="K733" s="91">
        <f t="shared" si="55"/>
        <v>0</v>
      </c>
    </row>
    <row r="734" ht="20.25" customHeight="1" spans="1:11">
      <c r="A734" s="20"/>
      <c r="B734" s="114" t="s">
        <v>840</v>
      </c>
      <c r="C734" s="9">
        <v>0</v>
      </c>
      <c r="D734" s="9">
        <v>0</v>
      </c>
      <c r="E734" s="9">
        <v>0</v>
      </c>
      <c r="F734" s="9">
        <v>0</v>
      </c>
      <c r="G734" s="9">
        <v>0</v>
      </c>
      <c r="H734" s="100">
        <f t="shared" si="52"/>
        <v>0</v>
      </c>
      <c r="I734" s="91">
        <f t="shared" si="53"/>
        <v>0</v>
      </c>
      <c r="J734" s="91">
        <f t="shared" si="54"/>
        <v>0</v>
      </c>
      <c r="K734" s="91">
        <f t="shared" si="55"/>
        <v>0</v>
      </c>
    </row>
    <row r="735" ht="20.25" customHeight="1" spans="1:11">
      <c r="A735" s="20"/>
      <c r="B735" s="114" t="s">
        <v>841</v>
      </c>
      <c r="C735" s="9">
        <v>0</v>
      </c>
      <c r="D735" s="9">
        <v>0</v>
      </c>
      <c r="E735" s="9">
        <v>0</v>
      </c>
      <c r="F735" s="9">
        <v>0</v>
      </c>
      <c r="G735" s="9">
        <v>0</v>
      </c>
      <c r="H735" s="100">
        <f t="shared" si="52"/>
        <v>0</v>
      </c>
      <c r="I735" s="91">
        <f t="shared" si="53"/>
        <v>0</v>
      </c>
      <c r="J735" s="91">
        <f t="shared" si="54"/>
        <v>0</v>
      </c>
      <c r="K735" s="91">
        <f t="shared" si="55"/>
        <v>0</v>
      </c>
    </row>
    <row r="736" ht="20.25" customHeight="1" spans="1:11">
      <c r="A736" s="20"/>
      <c r="B736" s="114" t="s">
        <v>842</v>
      </c>
      <c r="C736" s="9">
        <v>0</v>
      </c>
      <c r="D736" s="9">
        <v>0</v>
      </c>
      <c r="E736" s="9">
        <v>0</v>
      </c>
      <c r="F736" s="9">
        <v>195</v>
      </c>
      <c r="G736" s="9">
        <v>465</v>
      </c>
      <c r="H736" s="100">
        <f t="shared" si="52"/>
        <v>0</v>
      </c>
      <c r="I736" s="91">
        <f t="shared" si="53"/>
        <v>0</v>
      </c>
      <c r="J736" s="91">
        <f t="shared" si="54"/>
        <v>0</v>
      </c>
      <c r="K736" s="91">
        <f t="shared" si="55"/>
        <v>238.461538461538</v>
      </c>
    </row>
    <row r="737" ht="20.25" customHeight="1" spans="1:11">
      <c r="A737" s="20"/>
      <c r="B737" s="114" t="s">
        <v>843</v>
      </c>
      <c r="C737" s="9">
        <v>0</v>
      </c>
      <c r="D737" s="9">
        <v>0</v>
      </c>
      <c r="E737" s="9">
        <v>0</v>
      </c>
      <c r="F737" s="9">
        <v>0</v>
      </c>
      <c r="G737" s="9">
        <v>0</v>
      </c>
      <c r="H737" s="100">
        <f t="shared" si="52"/>
        <v>0</v>
      </c>
      <c r="I737" s="91">
        <f t="shared" si="53"/>
        <v>0</v>
      </c>
      <c r="J737" s="91">
        <f t="shared" si="54"/>
        <v>0</v>
      </c>
      <c r="K737" s="91">
        <f t="shared" si="55"/>
        <v>0</v>
      </c>
    </row>
    <row r="738" ht="20.25" customHeight="1" spans="1:11">
      <c r="A738" s="20"/>
      <c r="B738" s="114" t="s">
        <v>844</v>
      </c>
      <c r="C738" s="9">
        <v>0</v>
      </c>
      <c r="D738" s="9">
        <v>0</v>
      </c>
      <c r="E738" s="9">
        <v>0</v>
      </c>
      <c r="F738" s="9">
        <v>0</v>
      </c>
      <c r="G738" s="9">
        <v>1</v>
      </c>
      <c r="H738" s="100">
        <f t="shared" si="52"/>
        <v>0</v>
      </c>
      <c r="I738" s="91">
        <f t="shared" si="53"/>
        <v>0</v>
      </c>
      <c r="J738" s="91">
        <f t="shared" si="54"/>
        <v>0</v>
      </c>
      <c r="K738" s="91">
        <f t="shared" si="55"/>
        <v>0</v>
      </c>
    </row>
    <row r="739" ht="20.25" customHeight="1" spans="1:11">
      <c r="A739" s="20"/>
      <c r="B739" s="114" t="s">
        <v>845</v>
      </c>
      <c r="C739" s="9">
        <v>0</v>
      </c>
      <c r="D739" s="9">
        <v>0</v>
      </c>
      <c r="E739" s="9">
        <v>0</v>
      </c>
      <c r="F739" s="9">
        <v>154</v>
      </c>
      <c r="G739" s="9">
        <v>197</v>
      </c>
      <c r="H739" s="100">
        <f t="shared" si="52"/>
        <v>0</v>
      </c>
      <c r="I739" s="91">
        <f t="shared" si="53"/>
        <v>0</v>
      </c>
      <c r="J739" s="91">
        <f t="shared" si="54"/>
        <v>0</v>
      </c>
      <c r="K739" s="91">
        <f t="shared" si="55"/>
        <v>127.922077922078</v>
      </c>
    </row>
    <row r="740" ht="20.25" customHeight="1" spans="1:11">
      <c r="A740" s="20"/>
      <c r="B740" s="114" t="s">
        <v>846</v>
      </c>
      <c r="C740" s="9">
        <v>0</v>
      </c>
      <c r="D740" s="9">
        <v>3390</v>
      </c>
      <c r="E740" s="9">
        <v>8062</v>
      </c>
      <c r="F740" s="9">
        <v>3594</v>
      </c>
      <c r="G740" s="9">
        <v>7722</v>
      </c>
      <c r="H740" s="100">
        <f t="shared" si="52"/>
        <v>0</v>
      </c>
      <c r="I740" s="91">
        <f t="shared" si="53"/>
        <v>227.787610619469</v>
      </c>
      <c r="J740" s="91">
        <f t="shared" si="54"/>
        <v>95.7826841974696</v>
      </c>
      <c r="K740" s="91">
        <f t="shared" si="55"/>
        <v>214.858096828047</v>
      </c>
    </row>
    <row r="741" ht="20.25" customHeight="1" spans="1:11">
      <c r="A741" s="20"/>
      <c r="B741" s="114" t="s">
        <v>847</v>
      </c>
      <c r="C741" s="9">
        <v>0</v>
      </c>
      <c r="D741" s="9">
        <v>0</v>
      </c>
      <c r="E741" s="9">
        <v>0</v>
      </c>
      <c r="F741" s="9">
        <v>153</v>
      </c>
      <c r="G741" s="9">
        <v>159</v>
      </c>
      <c r="H741" s="100">
        <f t="shared" si="52"/>
        <v>0</v>
      </c>
      <c r="I741" s="91">
        <f t="shared" si="53"/>
        <v>0</v>
      </c>
      <c r="J741" s="91">
        <f t="shared" si="54"/>
        <v>0</v>
      </c>
      <c r="K741" s="91">
        <f t="shared" si="55"/>
        <v>103.921568627451</v>
      </c>
    </row>
    <row r="742" ht="20.25" customHeight="1" spans="1:11">
      <c r="A742" s="20"/>
      <c r="B742" s="114" t="s">
        <v>848</v>
      </c>
      <c r="C742" s="9">
        <v>0</v>
      </c>
      <c r="D742" s="9">
        <v>0</v>
      </c>
      <c r="E742" s="9">
        <v>0</v>
      </c>
      <c r="F742" s="9">
        <v>0</v>
      </c>
      <c r="G742" s="9">
        <v>0</v>
      </c>
      <c r="H742" s="100">
        <f t="shared" si="52"/>
        <v>0</v>
      </c>
      <c r="I742" s="91">
        <f t="shared" si="53"/>
        <v>0</v>
      </c>
      <c r="J742" s="91">
        <f t="shared" si="54"/>
        <v>0</v>
      </c>
      <c r="K742" s="91">
        <f t="shared" si="55"/>
        <v>0</v>
      </c>
    </row>
    <row r="743" ht="20.25" customHeight="1" spans="1:11">
      <c r="A743" s="20"/>
      <c r="B743" s="114" t="s">
        <v>849</v>
      </c>
      <c r="C743" s="9">
        <v>0</v>
      </c>
      <c r="D743" s="9">
        <v>0</v>
      </c>
      <c r="E743" s="9">
        <v>0</v>
      </c>
      <c r="F743" s="9">
        <v>0</v>
      </c>
      <c r="G743" s="9">
        <v>0</v>
      </c>
      <c r="H743" s="100">
        <f t="shared" si="52"/>
        <v>0</v>
      </c>
      <c r="I743" s="91">
        <f t="shared" si="53"/>
        <v>0</v>
      </c>
      <c r="J743" s="91">
        <f t="shared" si="54"/>
        <v>0</v>
      </c>
      <c r="K743" s="91">
        <f t="shared" si="55"/>
        <v>0</v>
      </c>
    </row>
    <row r="744" ht="20.25" customHeight="1" spans="1:11">
      <c r="A744" s="20"/>
      <c r="B744" s="114" t="s">
        <v>850</v>
      </c>
      <c r="C744" s="9">
        <v>0</v>
      </c>
      <c r="D744" s="9">
        <v>0</v>
      </c>
      <c r="E744" s="9">
        <v>0</v>
      </c>
      <c r="F744" s="9">
        <v>4</v>
      </c>
      <c r="G744" s="9">
        <v>28</v>
      </c>
      <c r="H744" s="100">
        <f t="shared" ref="H744:H807" si="56">IF(C744&lt;&gt;0,(G744/C744)*100,0)</f>
        <v>0</v>
      </c>
      <c r="I744" s="91">
        <f t="shared" ref="I744:I807" si="57">IF(D744&lt;&gt;0,(G744/D744)*100,0)</f>
        <v>0</v>
      </c>
      <c r="J744" s="91">
        <f t="shared" ref="J744:J807" si="58">IF(E744&lt;&gt;0,(G744/E744)*100,0)</f>
        <v>0</v>
      </c>
      <c r="K744" s="91">
        <f t="shared" ref="K744:K807" si="59">IF(F744&lt;&gt;0,(G744/F744)*100,0)</f>
        <v>700</v>
      </c>
    </row>
    <row r="745" ht="20.25" customHeight="1" spans="1:11">
      <c r="A745" s="20"/>
      <c r="B745" s="114" t="s">
        <v>851</v>
      </c>
      <c r="C745" s="9">
        <v>0</v>
      </c>
      <c r="D745" s="9">
        <v>0</v>
      </c>
      <c r="E745" s="9">
        <v>0</v>
      </c>
      <c r="F745" s="9">
        <v>630</v>
      </c>
      <c r="G745" s="9">
        <v>4687</v>
      </c>
      <c r="H745" s="100">
        <f t="shared" si="56"/>
        <v>0</v>
      </c>
      <c r="I745" s="91">
        <f t="shared" si="57"/>
        <v>0</v>
      </c>
      <c r="J745" s="91">
        <f t="shared" si="58"/>
        <v>0</v>
      </c>
      <c r="K745" s="91">
        <f t="shared" si="59"/>
        <v>743.968253968254</v>
      </c>
    </row>
    <row r="746" ht="20.25" customHeight="1" spans="1:11">
      <c r="A746" s="20"/>
      <c r="B746" s="114" t="s">
        <v>852</v>
      </c>
      <c r="C746" s="9">
        <v>0</v>
      </c>
      <c r="D746" s="9">
        <v>0</v>
      </c>
      <c r="E746" s="9">
        <v>0</v>
      </c>
      <c r="F746" s="9">
        <v>30</v>
      </c>
      <c r="G746" s="9">
        <v>0</v>
      </c>
      <c r="H746" s="100">
        <f t="shared" si="56"/>
        <v>0</v>
      </c>
      <c r="I746" s="91">
        <f t="shared" si="57"/>
        <v>0</v>
      </c>
      <c r="J746" s="91">
        <f t="shared" si="58"/>
        <v>0</v>
      </c>
      <c r="K746" s="91">
        <f t="shared" si="59"/>
        <v>0</v>
      </c>
    </row>
    <row r="747" ht="20.25" customHeight="1" spans="1:11">
      <c r="A747" s="20"/>
      <c r="B747" s="114" t="s">
        <v>853</v>
      </c>
      <c r="C747" s="9">
        <v>0</v>
      </c>
      <c r="D747" s="9">
        <v>0</v>
      </c>
      <c r="E747" s="9">
        <v>0</v>
      </c>
      <c r="F747" s="9">
        <v>0</v>
      </c>
      <c r="G747" s="9">
        <v>0</v>
      </c>
      <c r="H747" s="100">
        <f t="shared" si="56"/>
        <v>0</v>
      </c>
      <c r="I747" s="91">
        <f t="shared" si="57"/>
        <v>0</v>
      </c>
      <c r="J747" s="91">
        <f t="shared" si="58"/>
        <v>0</v>
      </c>
      <c r="K747" s="91">
        <f t="shared" si="59"/>
        <v>0</v>
      </c>
    </row>
    <row r="748" ht="20.25" customHeight="1" spans="1:11">
      <c r="A748" s="20"/>
      <c r="B748" s="114" t="s">
        <v>854</v>
      </c>
      <c r="C748" s="9">
        <v>0</v>
      </c>
      <c r="D748" s="9">
        <v>0</v>
      </c>
      <c r="E748" s="9">
        <v>0</v>
      </c>
      <c r="F748" s="9">
        <v>0</v>
      </c>
      <c r="G748" s="9">
        <v>0</v>
      </c>
      <c r="H748" s="100">
        <f t="shared" si="56"/>
        <v>0</v>
      </c>
      <c r="I748" s="91">
        <f t="shared" si="57"/>
        <v>0</v>
      </c>
      <c r="J748" s="91">
        <f t="shared" si="58"/>
        <v>0</v>
      </c>
      <c r="K748" s="91">
        <f t="shared" si="59"/>
        <v>0</v>
      </c>
    </row>
    <row r="749" ht="20.25" customHeight="1" spans="1:11">
      <c r="A749" s="20"/>
      <c r="B749" s="114" t="s">
        <v>855</v>
      </c>
      <c r="C749" s="9">
        <v>0</v>
      </c>
      <c r="D749" s="9">
        <v>0</v>
      </c>
      <c r="E749" s="9">
        <v>0</v>
      </c>
      <c r="F749" s="9">
        <v>1</v>
      </c>
      <c r="G749" s="9">
        <v>1</v>
      </c>
      <c r="H749" s="100">
        <f t="shared" si="56"/>
        <v>0</v>
      </c>
      <c r="I749" s="91">
        <f t="shared" si="57"/>
        <v>0</v>
      </c>
      <c r="J749" s="91">
        <f t="shared" si="58"/>
        <v>0</v>
      </c>
      <c r="K749" s="91">
        <f t="shared" si="59"/>
        <v>100</v>
      </c>
    </row>
    <row r="750" ht="20.25" customHeight="1" spans="1:11">
      <c r="A750" s="20"/>
      <c r="B750" s="114" t="s">
        <v>856</v>
      </c>
      <c r="C750" s="9">
        <v>0</v>
      </c>
      <c r="D750" s="9">
        <v>0</v>
      </c>
      <c r="E750" s="9">
        <v>0</v>
      </c>
      <c r="F750" s="9">
        <v>500</v>
      </c>
      <c r="G750" s="9">
        <v>24</v>
      </c>
      <c r="H750" s="100">
        <f t="shared" si="56"/>
        <v>0</v>
      </c>
      <c r="I750" s="91">
        <f t="shared" si="57"/>
        <v>0</v>
      </c>
      <c r="J750" s="91">
        <f t="shared" si="58"/>
        <v>0</v>
      </c>
      <c r="K750" s="91">
        <f t="shared" si="59"/>
        <v>4.8</v>
      </c>
    </row>
    <row r="751" ht="20.25" customHeight="1" spans="1:11">
      <c r="A751" s="20"/>
      <c r="B751" s="114" t="s">
        <v>857</v>
      </c>
      <c r="C751" s="9">
        <v>0</v>
      </c>
      <c r="D751" s="9">
        <v>0</v>
      </c>
      <c r="E751" s="9">
        <v>0</v>
      </c>
      <c r="F751" s="9">
        <v>45</v>
      </c>
      <c r="G751" s="9">
        <v>215</v>
      </c>
      <c r="H751" s="100">
        <f t="shared" si="56"/>
        <v>0</v>
      </c>
      <c r="I751" s="91">
        <f t="shared" si="57"/>
        <v>0</v>
      </c>
      <c r="J751" s="91">
        <f t="shared" si="58"/>
        <v>0</v>
      </c>
      <c r="K751" s="91">
        <f t="shared" si="59"/>
        <v>477.777777777778</v>
      </c>
    </row>
    <row r="752" ht="20.25" customHeight="1" spans="1:11">
      <c r="A752" s="20"/>
      <c r="B752" s="114" t="s">
        <v>858</v>
      </c>
      <c r="C752" s="9">
        <v>0</v>
      </c>
      <c r="D752" s="9">
        <v>0</v>
      </c>
      <c r="E752" s="9">
        <v>0</v>
      </c>
      <c r="F752" s="9">
        <v>0</v>
      </c>
      <c r="G752" s="9">
        <v>0</v>
      </c>
      <c r="H752" s="100">
        <f t="shared" si="56"/>
        <v>0</v>
      </c>
      <c r="I752" s="91">
        <f t="shared" si="57"/>
        <v>0</v>
      </c>
      <c r="J752" s="91">
        <f t="shared" si="58"/>
        <v>0</v>
      </c>
      <c r="K752" s="91">
        <f t="shared" si="59"/>
        <v>0</v>
      </c>
    </row>
    <row r="753" ht="20.25" customHeight="1" spans="1:11">
      <c r="A753" s="20"/>
      <c r="B753" s="114" t="s">
        <v>859</v>
      </c>
      <c r="C753" s="9">
        <v>0</v>
      </c>
      <c r="D753" s="9">
        <v>0</v>
      </c>
      <c r="E753" s="9">
        <v>0</v>
      </c>
      <c r="F753" s="9">
        <v>0</v>
      </c>
      <c r="G753" s="9">
        <v>0</v>
      </c>
      <c r="H753" s="100">
        <f t="shared" si="56"/>
        <v>0</v>
      </c>
      <c r="I753" s="91">
        <f t="shared" si="57"/>
        <v>0</v>
      </c>
      <c r="J753" s="91">
        <f t="shared" si="58"/>
        <v>0</v>
      </c>
      <c r="K753" s="91">
        <f t="shared" si="59"/>
        <v>0</v>
      </c>
    </row>
    <row r="754" ht="20.25" customHeight="1" spans="1:11">
      <c r="A754" s="20"/>
      <c r="B754" s="114" t="s">
        <v>860</v>
      </c>
      <c r="C754" s="9">
        <v>0</v>
      </c>
      <c r="D754" s="9">
        <v>0</v>
      </c>
      <c r="E754" s="9">
        <v>0</v>
      </c>
      <c r="F754" s="9">
        <v>58</v>
      </c>
      <c r="G754" s="9">
        <v>23</v>
      </c>
      <c r="H754" s="100">
        <f t="shared" si="56"/>
        <v>0</v>
      </c>
      <c r="I754" s="91">
        <f t="shared" si="57"/>
        <v>0</v>
      </c>
      <c r="J754" s="91">
        <f t="shared" si="58"/>
        <v>0</v>
      </c>
      <c r="K754" s="91">
        <f t="shared" si="59"/>
        <v>39.6551724137931</v>
      </c>
    </row>
    <row r="755" ht="20.25" customHeight="1" spans="1:11">
      <c r="A755" s="20"/>
      <c r="B755" s="114" t="s">
        <v>861</v>
      </c>
      <c r="C755" s="9">
        <v>0</v>
      </c>
      <c r="D755" s="9">
        <v>0</v>
      </c>
      <c r="E755" s="9">
        <v>0</v>
      </c>
      <c r="F755" s="9">
        <v>211</v>
      </c>
      <c r="G755" s="9">
        <v>265</v>
      </c>
      <c r="H755" s="100">
        <f t="shared" si="56"/>
        <v>0</v>
      </c>
      <c r="I755" s="91">
        <f t="shared" si="57"/>
        <v>0</v>
      </c>
      <c r="J755" s="91">
        <f t="shared" si="58"/>
        <v>0</v>
      </c>
      <c r="K755" s="91">
        <f t="shared" si="59"/>
        <v>125.592417061611</v>
      </c>
    </row>
    <row r="756" ht="20.25" customHeight="1" spans="1:11">
      <c r="A756" s="20"/>
      <c r="B756" s="114" t="s">
        <v>862</v>
      </c>
      <c r="C756" s="9">
        <v>0</v>
      </c>
      <c r="D756" s="9">
        <v>0</v>
      </c>
      <c r="E756" s="9">
        <v>0</v>
      </c>
      <c r="F756" s="9">
        <v>355</v>
      </c>
      <c r="G756" s="9">
        <v>143</v>
      </c>
      <c r="H756" s="100">
        <f t="shared" si="56"/>
        <v>0</v>
      </c>
      <c r="I756" s="91">
        <f t="shared" si="57"/>
        <v>0</v>
      </c>
      <c r="J756" s="91">
        <f t="shared" si="58"/>
        <v>0</v>
      </c>
      <c r="K756" s="91">
        <f t="shared" si="59"/>
        <v>40.2816901408451</v>
      </c>
    </row>
    <row r="757" ht="20.25" customHeight="1" spans="1:11">
      <c r="A757" s="20"/>
      <c r="B757" s="114" t="s">
        <v>863</v>
      </c>
      <c r="C757" s="9">
        <v>0</v>
      </c>
      <c r="D757" s="9">
        <v>0</v>
      </c>
      <c r="E757" s="9">
        <v>0</v>
      </c>
      <c r="F757" s="9">
        <v>0</v>
      </c>
      <c r="G757" s="9">
        <v>0</v>
      </c>
      <c r="H757" s="100">
        <f t="shared" si="56"/>
        <v>0</v>
      </c>
      <c r="I757" s="91">
        <f t="shared" si="57"/>
        <v>0</v>
      </c>
      <c r="J757" s="91">
        <f t="shared" si="58"/>
        <v>0</v>
      </c>
      <c r="K757" s="91">
        <f t="shared" si="59"/>
        <v>0</v>
      </c>
    </row>
    <row r="758" ht="20.25" customHeight="1" spans="1:11">
      <c r="A758" s="20"/>
      <c r="B758" s="114" t="s">
        <v>864</v>
      </c>
      <c r="C758" s="9">
        <v>0</v>
      </c>
      <c r="D758" s="9">
        <v>0</v>
      </c>
      <c r="E758" s="9">
        <v>0</v>
      </c>
      <c r="F758" s="9">
        <v>0</v>
      </c>
      <c r="G758" s="9">
        <v>0</v>
      </c>
      <c r="H758" s="100">
        <f t="shared" si="56"/>
        <v>0</v>
      </c>
      <c r="I758" s="91">
        <f t="shared" si="57"/>
        <v>0</v>
      </c>
      <c r="J758" s="91">
        <f t="shared" si="58"/>
        <v>0</v>
      </c>
      <c r="K758" s="91">
        <f t="shared" si="59"/>
        <v>0</v>
      </c>
    </row>
    <row r="759" ht="20.25" customHeight="1" spans="1:11">
      <c r="A759" s="20"/>
      <c r="B759" s="114" t="s">
        <v>865</v>
      </c>
      <c r="C759" s="9">
        <v>0</v>
      </c>
      <c r="D759" s="9">
        <v>0</v>
      </c>
      <c r="E759" s="9">
        <v>0</v>
      </c>
      <c r="F759" s="9">
        <v>32</v>
      </c>
      <c r="G759" s="9">
        <v>185</v>
      </c>
      <c r="H759" s="100">
        <f t="shared" si="56"/>
        <v>0</v>
      </c>
      <c r="I759" s="91">
        <f t="shared" si="57"/>
        <v>0</v>
      </c>
      <c r="J759" s="91">
        <f t="shared" si="58"/>
        <v>0</v>
      </c>
      <c r="K759" s="91">
        <f t="shared" si="59"/>
        <v>578.125</v>
      </c>
    </row>
    <row r="760" ht="20.25" customHeight="1" spans="1:11">
      <c r="A760" s="20"/>
      <c r="B760" s="114" t="s">
        <v>866</v>
      </c>
      <c r="C760" s="9">
        <v>0</v>
      </c>
      <c r="D760" s="9">
        <v>0</v>
      </c>
      <c r="E760" s="9">
        <v>0</v>
      </c>
      <c r="F760" s="9">
        <v>137</v>
      </c>
      <c r="G760" s="9">
        <v>693</v>
      </c>
      <c r="H760" s="100">
        <f t="shared" si="56"/>
        <v>0</v>
      </c>
      <c r="I760" s="91">
        <f t="shared" si="57"/>
        <v>0</v>
      </c>
      <c r="J760" s="91">
        <f t="shared" si="58"/>
        <v>0</v>
      </c>
      <c r="K760" s="91">
        <f t="shared" si="59"/>
        <v>505.839416058394</v>
      </c>
    </row>
    <row r="761" ht="20.25" customHeight="1" spans="1:11">
      <c r="A761" s="20"/>
      <c r="B761" s="114" t="s">
        <v>867</v>
      </c>
      <c r="C761" s="9">
        <v>0</v>
      </c>
      <c r="D761" s="9">
        <v>0</v>
      </c>
      <c r="E761" s="9">
        <v>0</v>
      </c>
      <c r="F761" s="9">
        <v>0</v>
      </c>
      <c r="G761" s="9">
        <v>0</v>
      </c>
      <c r="H761" s="100">
        <f t="shared" si="56"/>
        <v>0</v>
      </c>
      <c r="I761" s="91">
        <f t="shared" si="57"/>
        <v>0</v>
      </c>
      <c r="J761" s="91">
        <f t="shared" si="58"/>
        <v>0</v>
      </c>
      <c r="K761" s="91">
        <f t="shared" si="59"/>
        <v>0</v>
      </c>
    </row>
    <row r="762" ht="20.25" customHeight="1" spans="1:11">
      <c r="A762" s="20"/>
      <c r="B762" s="114" t="s">
        <v>868</v>
      </c>
      <c r="C762" s="9">
        <v>0</v>
      </c>
      <c r="D762" s="9">
        <v>0</v>
      </c>
      <c r="E762" s="9">
        <v>0</v>
      </c>
      <c r="F762" s="9">
        <v>0</v>
      </c>
      <c r="G762" s="9">
        <v>0</v>
      </c>
      <c r="H762" s="100">
        <f t="shared" si="56"/>
        <v>0</v>
      </c>
      <c r="I762" s="91">
        <f t="shared" si="57"/>
        <v>0</v>
      </c>
      <c r="J762" s="91">
        <f t="shared" si="58"/>
        <v>0</v>
      </c>
      <c r="K762" s="91">
        <f t="shared" si="59"/>
        <v>0</v>
      </c>
    </row>
    <row r="763" ht="20.25" customHeight="1" spans="1:11">
      <c r="A763" s="20"/>
      <c r="B763" s="114" t="s">
        <v>869</v>
      </c>
      <c r="C763" s="9">
        <v>0</v>
      </c>
      <c r="D763" s="9">
        <v>0</v>
      </c>
      <c r="E763" s="9">
        <v>0</v>
      </c>
      <c r="F763" s="9">
        <v>0</v>
      </c>
      <c r="G763" s="9">
        <v>0</v>
      </c>
      <c r="H763" s="100">
        <f t="shared" si="56"/>
        <v>0</v>
      </c>
      <c r="I763" s="91">
        <f t="shared" si="57"/>
        <v>0</v>
      </c>
      <c r="J763" s="91">
        <f t="shared" si="58"/>
        <v>0</v>
      </c>
      <c r="K763" s="91">
        <f t="shared" si="59"/>
        <v>0</v>
      </c>
    </row>
    <row r="764" ht="20.25" customHeight="1" spans="1:11">
      <c r="A764" s="20"/>
      <c r="B764" s="114" t="s">
        <v>870</v>
      </c>
      <c r="C764" s="9">
        <v>0</v>
      </c>
      <c r="D764" s="9">
        <v>0</v>
      </c>
      <c r="E764" s="9">
        <v>0</v>
      </c>
      <c r="F764" s="9">
        <v>5</v>
      </c>
      <c r="G764" s="9">
        <v>105</v>
      </c>
      <c r="H764" s="100">
        <f t="shared" si="56"/>
        <v>0</v>
      </c>
      <c r="I764" s="91">
        <f t="shared" si="57"/>
        <v>0</v>
      </c>
      <c r="J764" s="91">
        <f t="shared" si="58"/>
        <v>0</v>
      </c>
      <c r="K764" s="91">
        <f t="shared" si="59"/>
        <v>2100</v>
      </c>
    </row>
    <row r="765" ht="20.25" customHeight="1" spans="1:11">
      <c r="A765" s="20"/>
      <c r="B765" s="114" t="s">
        <v>871</v>
      </c>
      <c r="C765" s="9">
        <v>0</v>
      </c>
      <c r="D765" s="9">
        <v>0</v>
      </c>
      <c r="E765" s="9">
        <v>0</v>
      </c>
      <c r="F765" s="9">
        <v>0</v>
      </c>
      <c r="G765" s="9">
        <v>0</v>
      </c>
      <c r="H765" s="100">
        <f t="shared" si="56"/>
        <v>0</v>
      </c>
      <c r="I765" s="91">
        <f t="shared" si="57"/>
        <v>0</v>
      </c>
      <c r="J765" s="91">
        <f t="shared" si="58"/>
        <v>0</v>
      </c>
      <c r="K765" s="91">
        <f t="shared" si="59"/>
        <v>0</v>
      </c>
    </row>
    <row r="766" ht="20.25" customHeight="1" spans="1:11">
      <c r="A766" s="20"/>
      <c r="B766" s="114" t="s">
        <v>872</v>
      </c>
      <c r="C766" s="9">
        <v>0</v>
      </c>
      <c r="D766" s="9">
        <v>0</v>
      </c>
      <c r="E766" s="9">
        <v>0</v>
      </c>
      <c r="F766" s="9">
        <v>0</v>
      </c>
      <c r="G766" s="9">
        <v>0</v>
      </c>
      <c r="H766" s="100">
        <f t="shared" si="56"/>
        <v>0</v>
      </c>
      <c r="I766" s="91">
        <f t="shared" si="57"/>
        <v>0</v>
      </c>
      <c r="J766" s="91">
        <f t="shared" si="58"/>
        <v>0</v>
      </c>
      <c r="K766" s="91">
        <f t="shared" si="59"/>
        <v>0</v>
      </c>
    </row>
    <row r="767" ht="20.25" customHeight="1" spans="1:11">
      <c r="A767" s="20"/>
      <c r="B767" s="114" t="s">
        <v>873</v>
      </c>
      <c r="C767" s="9">
        <v>0</v>
      </c>
      <c r="D767" s="9">
        <v>0</v>
      </c>
      <c r="E767" s="9">
        <v>0</v>
      </c>
      <c r="F767" s="9">
        <v>1433</v>
      </c>
      <c r="G767" s="9">
        <v>1194</v>
      </c>
      <c r="H767" s="100">
        <f t="shared" si="56"/>
        <v>0</v>
      </c>
      <c r="I767" s="91">
        <f t="shared" si="57"/>
        <v>0</v>
      </c>
      <c r="J767" s="91">
        <f t="shared" si="58"/>
        <v>0</v>
      </c>
      <c r="K767" s="91">
        <f t="shared" si="59"/>
        <v>83.3217027215632</v>
      </c>
    </row>
    <row r="768" ht="20.25" customHeight="1" spans="1:11">
      <c r="A768" s="20"/>
      <c r="B768" s="114" t="s">
        <v>874</v>
      </c>
      <c r="C768" s="9">
        <v>0</v>
      </c>
      <c r="D768" s="9">
        <v>500</v>
      </c>
      <c r="E768" s="9">
        <v>4780</v>
      </c>
      <c r="F768" s="9">
        <v>3595</v>
      </c>
      <c r="G768" s="9">
        <v>4479</v>
      </c>
      <c r="H768" s="100">
        <f t="shared" si="56"/>
        <v>0</v>
      </c>
      <c r="I768" s="91">
        <f t="shared" si="57"/>
        <v>895.8</v>
      </c>
      <c r="J768" s="91">
        <f t="shared" si="58"/>
        <v>93.7029288702929</v>
      </c>
      <c r="K768" s="91">
        <f t="shared" si="59"/>
        <v>124.589707927677</v>
      </c>
    </row>
    <row r="769" ht="20.25" customHeight="1" spans="1:11">
      <c r="A769" s="20"/>
      <c r="B769" s="114" t="s">
        <v>875</v>
      </c>
      <c r="C769" s="9">
        <v>0</v>
      </c>
      <c r="D769" s="9">
        <v>0</v>
      </c>
      <c r="E769" s="9">
        <v>0</v>
      </c>
      <c r="F769" s="9">
        <v>0</v>
      </c>
      <c r="G769" s="9">
        <v>0</v>
      </c>
      <c r="H769" s="100">
        <f t="shared" si="56"/>
        <v>0</v>
      </c>
      <c r="I769" s="91">
        <f t="shared" si="57"/>
        <v>0</v>
      </c>
      <c r="J769" s="91">
        <f t="shared" si="58"/>
        <v>0</v>
      </c>
      <c r="K769" s="91">
        <f t="shared" si="59"/>
        <v>0</v>
      </c>
    </row>
    <row r="770" ht="20.25" customHeight="1" spans="1:11">
      <c r="A770" s="20"/>
      <c r="B770" s="114" t="s">
        <v>876</v>
      </c>
      <c r="C770" s="9">
        <v>0</v>
      </c>
      <c r="D770" s="9">
        <v>0</v>
      </c>
      <c r="E770" s="9">
        <v>0</v>
      </c>
      <c r="F770" s="9">
        <v>60</v>
      </c>
      <c r="G770" s="9">
        <v>0</v>
      </c>
      <c r="H770" s="100">
        <f t="shared" si="56"/>
        <v>0</v>
      </c>
      <c r="I770" s="91">
        <f t="shared" si="57"/>
        <v>0</v>
      </c>
      <c r="J770" s="91">
        <f t="shared" si="58"/>
        <v>0</v>
      </c>
      <c r="K770" s="91">
        <f t="shared" si="59"/>
        <v>0</v>
      </c>
    </row>
    <row r="771" ht="20.25" customHeight="1" spans="1:11">
      <c r="A771" s="20"/>
      <c r="B771" s="114" t="s">
        <v>877</v>
      </c>
      <c r="C771" s="9">
        <v>0</v>
      </c>
      <c r="D771" s="9">
        <v>0</v>
      </c>
      <c r="E771" s="9">
        <v>0</v>
      </c>
      <c r="F771" s="9">
        <v>0</v>
      </c>
      <c r="G771" s="9">
        <v>0</v>
      </c>
      <c r="H771" s="100">
        <f t="shared" si="56"/>
        <v>0</v>
      </c>
      <c r="I771" s="91">
        <f t="shared" si="57"/>
        <v>0</v>
      </c>
      <c r="J771" s="91">
        <f t="shared" si="58"/>
        <v>0</v>
      </c>
      <c r="K771" s="91">
        <f t="shared" si="59"/>
        <v>0</v>
      </c>
    </row>
    <row r="772" ht="20.25" customHeight="1" spans="1:11">
      <c r="A772" s="20"/>
      <c r="B772" s="114" t="s">
        <v>878</v>
      </c>
      <c r="C772" s="9">
        <v>0</v>
      </c>
      <c r="D772" s="9">
        <v>0</v>
      </c>
      <c r="E772" s="9">
        <v>0</v>
      </c>
      <c r="F772" s="9">
        <v>0</v>
      </c>
      <c r="G772" s="9">
        <v>971</v>
      </c>
      <c r="H772" s="100">
        <f t="shared" si="56"/>
        <v>0</v>
      </c>
      <c r="I772" s="91">
        <f t="shared" si="57"/>
        <v>0</v>
      </c>
      <c r="J772" s="91">
        <f t="shared" si="58"/>
        <v>0</v>
      </c>
      <c r="K772" s="91">
        <f t="shared" si="59"/>
        <v>0</v>
      </c>
    </row>
    <row r="773" ht="20.25" customHeight="1" spans="1:11">
      <c r="A773" s="20"/>
      <c r="B773" s="114" t="s">
        <v>879</v>
      </c>
      <c r="C773" s="9">
        <v>0</v>
      </c>
      <c r="D773" s="9">
        <v>0</v>
      </c>
      <c r="E773" s="9">
        <v>0</v>
      </c>
      <c r="F773" s="9">
        <v>0</v>
      </c>
      <c r="G773" s="9">
        <v>2946</v>
      </c>
      <c r="H773" s="100">
        <f t="shared" si="56"/>
        <v>0</v>
      </c>
      <c r="I773" s="91">
        <f t="shared" si="57"/>
        <v>0</v>
      </c>
      <c r="J773" s="91">
        <f t="shared" si="58"/>
        <v>0</v>
      </c>
      <c r="K773" s="91">
        <f t="shared" si="59"/>
        <v>0</v>
      </c>
    </row>
    <row r="774" ht="20.25" customHeight="1" spans="1:11">
      <c r="A774" s="20"/>
      <c r="B774" s="114" t="s">
        <v>880</v>
      </c>
      <c r="C774" s="9">
        <v>0</v>
      </c>
      <c r="D774" s="9">
        <v>0</v>
      </c>
      <c r="E774" s="9">
        <v>0</v>
      </c>
      <c r="F774" s="9">
        <v>0</v>
      </c>
      <c r="G774" s="9">
        <v>174</v>
      </c>
      <c r="H774" s="100">
        <f t="shared" si="56"/>
        <v>0</v>
      </c>
      <c r="I774" s="91">
        <f t="shared" si="57"/>
        <v>0</v>
      </c>
      <c r="J774" s="91">
        <f t="shared" si="58"/>
        <v>0</v>
      </c>
      <c r="K774" s="91">
        <f t="shared" si="59"/>
        <v>0</v>
      </c>
    </row>
    <row r="775" ht="20.25" customHeight="1" spans="1:11">
      <c r="A775" s="20"/>
      <c r="B775" s="114" t="s">
        <v>881</v>
      </c>
      <c r="C775" s="9">
        <v>0</v>
      </c>
      <c r="D775" s="9">
        <v>0</v>
      </c>
      <c r="E775" s="9">
        <v>0</v>
      </c>
      <c r="F775" s="9">
        <v>0</v>
      </c>
      <c r="G775" s="9">
        <v>43</v>
      </c>
      <c r="H775" s="100">
        <f t="shared" si="56"/>
        <v>0</v>
      </c>
      <c r="I775" s="91">
        <f t="shared" si="57"/>
        <v>0</v>
      </c>
      <c r="J775" s="91">
        <f t="shared" si="58"/>
        <v>0</v>
      </c>
      <c r="K775" s="91">
        <f t="shared" si="59"/>
        <v>0</v>
      </c>
    </row>
    <row r="776" ht="20.25" customHeight="1" spans="1:11">
      <c r="A776" s="20"/>
      <c r="B776" s="114" t="s">
        <v>882</v>
      </c>
      <c r="C776" s="9">
        <v>0</v>
      </c>
      <c r="D776" s="9">
        <v>0</v>
      </c>
      <c r="E776" s="9">
        <v>0</v>
      </c>
      <c r="F776" s="9">
        <v>0</v>
      </c>
      <c r="G776" s="9">
        <v>0</v>
      </c>
      <c r="H776" s="100">
        <f t="shared" si="56"/>
        <v>0</v>
      </c>
      <c r="I776" s="91">
        <f t="shared" si="57"/>
        <v>0</v>
      </c>
      <c r="J776" s="91">
        <f t="shared" si="58"/>
        <v>0</v>
      </c>
      <c r="K776" s="91">
        <f t="shared" si="59"/>
        <v>0</v>
      </c>
    </row>
    <row r="777" ht="20.25" customHeight="1" spans="1:11">
      <c r="A777" s="20"/>
      <c r="B777" s="114" t="s">
        <v>883</v>
      </c>
      <c r="C777" s="9">
        <v>0</v>
      </c>
      <c r="D777" s="9">
        <v>0</v>
      </c>
      <c r="E777" s="9">
        <v>0</v>
      </c>
      <c r="F777" s="9">
        <v>0</v>
      </c>
      <c r="G777" s="9">
        <v>0</v>
      </c>
      <c r="H777" s="100">
        <f t="shared" si="56"/>
        <v>0</v>
      </c>
      <c r="I777" s="91">
        <f t="shared" si="57"/>
        <v>0</v>
      </c>
      <c r="J777" s="91">
        <f t="shared" si="58"/>
        <v>0</v>
      </c>
      <c r="K777" s="91">
        <f t="shared" si="59"/>
        <v>0</v>
      </c>
    </row>
    <row r="778" ht="20.25" customHeight="1" spans="1:11">
      <c r="A778" s="20"/>
      <c r="B778" s="114" t="s">
        <v>884</v>
      </c>
      <c r="C778" s="9">
        <v>0</v>
      </c>
      <c r="D778" s="9">
        <v>0</v>
      </c>
      <c r="E778" s="9">
        <v>0</v>
      </c>
      <c r="F778" s="9">
        <v>3535</v>
      </c>
      <c r="G778" s="9">
        <v>345</v>
      </c>
      <c r="H778" s="100">
        <f t="shared" si="56"/>
        <v>0</v>
      </c>
      <c r="I778" s="91">
        <f t="shared" si="57"/>
        <v>0</v>
      </c>
      <c r="J778" s="91">
        <f t="shared" si="58"/>
        <v>0</v>
      </c>
      <c r="K778" s="91">
        <f t="shared" si="59"/>
        <v>9.75954738330976</v>
      </c>
    </row>
    <row r="779" ht="20.25" customHeight="1" spans="1:11">
      <c r="A779" s="20"/>
      <c r="B779" s="114" t="s">
        <v>885</v>
      </c>
      <c r="C779" s="9">
        <v>0</v>
      </c>
      <c r="D779" s="9">
        <v>11974</v>
      </c>
      <c r="E779" s="9">
        <v>10459</v>
      </c>
      <c r="F779" s="9">
        <v>8961</v>
      </c>
      <c r="G779" s="9">
        <v>10459</v>
      </c>
      <c r="H779" s="100">
        <f t="shared" si="56"/>
        <v>0</v>
      </c>
      <c r="I779" s="91">
        <f t="shared" si="57"/>
        <v>87.3475864372808</v>
      </c>
      <c r="J779" s="91">
        <f t="shared" si="58"/>
        <v>100</v>
      </c>
      <c r="K779" s="91">
        <f t="shared" si="59"/>
        <v>116.716884276308</v>
      </c>
    </row>
    <row r="780" ht="20.25" customHeight="1" spans="1:11">
      <c r="A780" s="20"/>
      <c r="B780" s="114" t="s">
        <v>886</v>
      </c>
      <c r="C780" s="9">
        <v>0</v>
      </c>
      <c r="D780" s="9">
        <v>0</v>
      </c>
      <c r="E780" s="9">
        <v>0</v>
      </c>
      <c r="F780" s="9">
        <v>904</v>
      </c>
      <c r="G780" s="9">
        <v>1230</v>
      </c>
      <c r="H780" s="100">
        <f t="shared" si="56"/>
        <v>0</v>
      </c>
      <c r="I780" s="91">
        <f t="shared" si="57"/>
        <v>0</v>
      </c>
      <c r="J780" s="91">
        <f t="shared" si="58"/>
        <v>0</v>
      </c>
      <c r="K780" s="91">
        <f t="shared" si="59"/>
        <v>136.061946902655</v>
      </c>
    </row>
    <row r="781" ht="20.25" customHeight="1" spans="1:11">
      <c r="A781" s="20"/>
      <c r="B781" s="114" t="s">
        <v>887</v>
      </c>
      <c r="C781" s="9">
        <v>0</v>
      </c>
      <c r="D781" s="9">
        <v>0</v>
      </c>
      <c r="E781" s="9">
        <v>0</v>
      </c>
      <c r="F781" s="9">
        <v>0</v>
      </c>
      <c r="G781" s="9">
        <v>0</v>
      </c>
      <c r="H781" s="100">
        <f t="shared" si="56"/>
        <v>0</v>
      </c>
      <c r="I781" s="91">
        <f t="shared" si="57"/>
        <v>0</v>
      </c>
      <c r="J781" s="91">
        <f t="shared" si="58"/>
        <v>0</v>
      </c>
      <c r="K781" s="91">
        <f t="shared" si="59"/>
        <v>0</v>
      </c>
    </row>
    <row r="782" ht="20.25" customHeight="1" spans="1:11">
      <c r="A782" s="20"/>
      <c r="B782" s="114" t="s">
        <v>888</v>
      </c>
      <c r="C782" s="9">
        <v>0</v>
      </c>
      <c r="D782" s="9">
        <v>0</v>
      </c>
      <c r="E782" s="9">
        <v>0</v>
      </c>
      <c r="F782" s="9">
        <v>8057</v>
      </c>
      <c r="G782" s="9">
        <v>8745</v>
      </c>
      <c r="H782" s="100">
        <f t="shared" si="56"/>
        <v>0</v>
      </c>
      <c r="I782" s="91">
        <f t="shared" si="57"/>
        <v>0</v>
      </c>
      <c r="J782" s="91">
        <f t="shared" si="58"/>
        <v>0</v>
      </c>
      <c r="K782" s="91">
        <f t="shared" si="59"/>
        <v>108.539158495718</v>
      </c>
    </row>
    <row r="783" ht="20.25" customHeight="1" spans="1:11">
      <c r="A783" s="20"/>
      <c r="B783" s="114" t="s">
        <v>889</v>
      </c>
      <c r="C783" s="9">
        <v>0</v>
      </c>
      <c r="D783" s="9">
        <v>0</v>
      </c>
      <c r="E783" s="9">
        <v>0</v>
      </c>
      <c r="F783" s="9">
        <v>0</v>
      </c>
      <c r="G783" s="9">
        <v>483</v>
      </c>
      <c r="H783" s="100">
        <f t="shared" si="56"/>
        <v>0</v>
      </c>
      <c r="I783" s="91">
        <f t="shared" si="57"/>
        <v>0</v>
      </c>
      <c r="J783" s="91">
        <f t="shared" si="58"/>
        <v>0</v>
      </c>
      <c r="K783" s="91">
        <f t="shared" si="59"/>
        <v>0</v>
      </c>
    </row>
    <row r="784" ht="20.25" customHeight="1" spans="1:11">
      <c r="A784" s="20"/>
      <c r="B784" s="114" t="s">
        <v>890</v>
      </c>
      <c r="C784" s="9">
        <v>0</v>
      </c>
      <c r="D784" s="9">
        <v>0</v>
      </c>
      <c r="E784" s="9">
        <v>0</v>
      </c>
      <c r="F784" s="9">
        <v>0</v>
      </c>
      <c r="G784" s="9">
        <v>0</v>
      </c>
      <c r="H784" s="100">
        <f t="shared" si="56"/>
        <v>0</v>
      </c>
      <c r="I784" s="91">
        <f t="shared" si="57"/>
        <v>0</v>
      </c>
      <c r="J784" s="91">
        <f t="shared" si="58"/>
        <v>0</v>
      </c>
      <c r="K784" s="91">
        <f t="shared" si="59"/>
        <v>0</v>
      </c>
    </row>
    <row r="785" ht="20.25" customHeight="1" spans="1:11">
      <c r="A785" s="20"/>
      <c r="B785" s="114" t="s">
        <v>891</v>
      </c>
      <c r="C785" s="9">
        <v>0</v>
      </c>
      <c r="D785" s="9">
        <v>0</v>
      </c>
      <c r="E785" s="9">
        <v>0</v>
      </c>
      <c r="F785" s="9">
        <v>0</v>
      </c>
      <c r="G785" s="9">
        <v>1</v>
      </c>
      <c r="H785" s="100">
        <f t="shared" si="56"/>
        <v>0</v>
      </c>
      <c r="I785" s="91">
        <f t="shared" si="57"/>
        <v>0</v>
      </c>
      <c r="J785" s="91">
        <f t="shared" si="58"/>
        <v>0</v>
      </c>
      <c r="K785" s="91">
        <f t="shared" si="59"/>
        <v>0</v>
      </c>
    </row>
    <row r="786" ht="20.25" customHeight="1" spans="1:11">
      <c r="A786" s="20"/>
      <c r="B786" s="114" t="s">
        <v>892</v>
      </c>
      <c r="C786" s="9">
        <v>0</v>
      </c>
      <c r="D786" s="9">
        <v>646</v>
      </c>
      <c r="E786" s="9">
        <v>3471</v>
      </c>
      <c r="F786" s="9">
        <v>3927</v>
      </c>
      <c r="G786" s="9">
        <v>1934</v>
      </c>
      <c r="H786" s="100">
        <f t="shared" si="56"/>
        <v>0</v>
      </c>
      <c r="I786" s="91">
        <f t="shared" si="57"/>
        <v>299.38080495356</v>
      </c>
      <c r="J786" s="91">
        <f t="shared" si="58"/>
        <v>55.7188130221838</v>
      </c>
      <c r="K786" s="91">
        <f t="shared" si="59"/>
        <v>49.248790425261</v>
      </c>
    </row>
    <row r="787" ht="20.25" customHeight="1" spans="1:11">
      <c r="A787" s="20"/>
      <c r="B787" s="114" t="s">
        <v>893</v>
      </c>
      <c r="C787" s="9">
        <v>0</v>
      </c>
      <c r="D787" s="9">
        <v>0</v>
      </c>
      <c r="E787" s="9">
        <v>0</v>
      </c>
      <c r="F787" s="9">
        <v>0</v>
      </c>
      <c r="G787" s="9">
        <v>0</v>
      </c>
      <c r="H787" s="100">
        <f t="shared" si="56"/>
        <v>0</v>
      </c>
      <c r="I787" s="91">
        <f t="shared" si="57"/>
        <v>0</v>
      </c>
      <c r="J787" s="91">
        <f t="shared" si="58"/>
        <v>0</v>
      </c>
      <c r="K787" s="91">
        <f t="shared" si="59"/>
        <v>0</v>
      </c>
    </row>
    <row r="788" ht="20.25" customHeight="1" spans="1:11">
      <c r="A788" s="20"/>
      <c r="B788" s="114" t="s">
        <v>894</v>
      </c>
      <c r="C788" s="9">
        <v>0</v>
      </c>
      <c r="D788" s="9">
        <v>0</v>
      </c>
      <c r="E788" s="9">
        <v>0</v>
      </c>
      <c r="F788" s="9">
        <v>262</v>
      </c>
      <c r="G788" s="9">
        <v>40</v>
      </c>
      <c r="H788" s="100">
        <f t="shared" si="56"/>
        <v>0</v>
      </c>
      <c r="I788" s="91">
        <f t="shared" si="57"/>
        <v>0</v>
      </c>
      <c r="J788" s="91">
        <f t="shared" si="58"/>
        <v>0</v>
      </c>
      <c r="K788" s="91">
        <f t="shared" si="59"/>
        <v>15.2671755725191</v>
      </c>
    </row>
    <row r="789" ht="20.25" customHeight="1" spans="1:11">
      <c r="A789" s="20"/>
      <c r="B789" s="114" t="s">
        <v>895</v>
      </c>
      <c r="C789" s="9">
        <v>0</v>
      </c>
      <c r="D789" s="9">
        <v>0</v>
      </c>
      <c r="E789" s="9">
        <v>0</v>
      </c>
      <c r="F789" s="9">
        <v>3665</v>
      </c>
      <c r="G789" s="9">
        <v>1836</v>
      </c>
      <c r="H789" s="100">
        <f t="shared" si="56"/>
        <v>0</v>
      </c>
      <c r="I789" s="91">
        <f t="shared" si="57"/>
        <v>0</v>
      </c>
      <c r="J789" s="91">
        <f t="shared" si="58"/>
        <v>0</v>
      </c>
      <c r="K789" s="91">
        <f t="shared" si="59"/>
        <v>50.0954979536153</v>
      </c>
    </row>
    <row r="790" ht="20.25" customHeight="1" spans="1:11">
      <c r="A790" s="20"/>
      <c r="B790" s="114" t="s">
        <v>896</v>
      </c>
      <c r="C790" s="9">
        <v>0</v>
      </c>
      <c r="D790" s="9">
        <v>0</v>
      </c>
      <c r="E790" s="9">
        <v>0</v>
      </c>
      <c r="F790" s="9">
        <v>0</v>
      </c>
      <c r="G790" s="9">
        <v>0</v>
      </c>
      <c r="H790" s="100">
        <f t="shared" si="56"/>
        <v>0</v>
      </c>
      <c r="I790" s="91">
        <f t="shared" si="57"/>
        <v>0</v>
      </c>
      <c r="J790" s="91">
        <f t="shared" si="58"/>
        <v>0</v>
      </c>
      <c r="K790" s="91">
        <f t="shared" si="59"/>
        <v>0</v>
      </c>
    </row>
    <row r="791" ht="20.25" customHeight="1" spans="1:11">
      <c r="A791" s="20"/>
      <c r="B791" s="114" t="s">
        <v>897</v>
      </c>
      <c r="C791" s="9">
        <v>0</v>
      </c>
      <c r="D791" s="9">
        <v>0</v>
      </c>
      <c r="E791" s="9">
        <v>0</v>
      </c>
      <c r="F791" s="9">
        <v>0</v>
      </c>
      <c r="G791" s="9">
        <v>58</v>
      </c>
      <c r="H791" s="100">
        <f t="shared" si="56"/>
        <v>0</v>
      </c>
      <c r="I791" s="91">
        <f t="shared" si="57"/>
        <v>0</v>
      </c>
      <c r="J791" s="91">
        <f t="shared" si="58"/>
        <v>0</v>
      </c>
      <c r="K791" s="91">
        <f t="shared" si="59"/>
        <v>0</v>
      </c>
    </row>
    <row r="792" ht="20.25" customHeight="1" spans="1:11">
      <c r="A792" s="20"/>
      <c r="B792" s="114" t="s">
        <v>898</v>
      </c>
      <c r="C792" s="9">
        <v>0</v>
      </c>
      <c r="D792" s="9">
        <v>0</v>
      </c>
      <c r="E792" s="9">
        <v>0</v>
      </c>
      <c r="F792" s="9">
        <v>0</v>
      </c>
      <c r="G792" s="9">
        <v>0</v>
      </c>
      <c r="H792" s="100">
        <f t="shared" si="56"/>
        <v>0</v>
      </c>
      <c r="I792" s="91">
        <f t="shared" si="57"/>
        <v>0</v>
      </c>
      <c r="J792" s="91">
        <f t="shared" si="58"/>
        <v>0</v>
      </c>
      <c r="K792" s="91">
        <f t="shared" si="59"/>
        <v>0</v>
      </c>
    </row>
    <row r="793" ht="20.25" customHeight="1" spans="1:11">
      <c r="A793" s="20"/>
      <c r="B793" s="114" t="s">
        <v>899</v>
      </c>
      <c r="C793" s="9">
        <v>0</v>
      </c>
      <c r="D793" s="9">
        <v>0</v>
      </c>
      <c r="E793" s="9">
        <v>0</v>
      </c>
      <c r="F793" s="9">
        <v>0</v>
      </c>
      <c r="G793" s="9">
        <v>0</v>
      </c>
      <c r="H793" s="100">
        <f t="shared" si="56"/>
        <v>0</v>
      </c>
      <c r="I793" s="91">
        <f t="shared" si="57"/>
        <v>0</v>
      </c>
      <c r="J793" s="91">
        <f t="shared" si="58"/>
        <v>0</v>
      </c>
      <c r="K793" s="91">
        <f t="shared" si="59"/>
        <v>0</v>
      </c>
    </row>
    <row r="794" ht="20.25" customHeight="1" spans="1:11">
      <c r="A794" s="20"/>
      <c r="B794" s="114" t="s">
        <v>900</v>
      </c>
      <c r="C794" s="9">
        <v>0</v>
      </c>
      <c r="D794" s="9">
        <v>0</v>
      </c>
      <c r="E794" s="9">
        <v>0</v>
      </c>
      <c r="F794" s="9">
        <v>0</v>
      </c>
      <c r="G794" s="9">
        <v>0</v>
      </c>
      <c r="H794" s="100">
        <f t="shared" si="56"/>
        <v>0</v>
      </c>
      <c r="I794" s="91">
        <f t="shared" si="57"/>
        <v>0</v>
      </c>
      <c r="J794" s="91">
        <f t="shared" si="58"/>
        <v>0</v>
      </c>
      <c r="K794" s="91">
        <f t="shared" si="59"/>
        <v>0</v>
      </c>
    </row>
    <row r="795" ht="20.25" customHeight="1" spans="1:11">
      <c r="A795" s="20"/>
      <c r="B795" s="114" t="s">
        <v>901</v>
      </c>
      <c r="C795" s="9">
        <v>0</v>
      </c>
      <c r="D795" s="9">
        <v>550</v>
      </c>
      <c r="E795" s="9">
        <v>57</v>
      </c>
      <c r="F795" s="9">
        <v>115</v>
      </c>
      <c r="G795" s="9">
        <v>57</v>
      </c>
      <c r="H795" s="100">
        <f t="shared" si="56"/>
        <v>0</v>
      </c>
      <c r="I795" s="91">
        <f t="shared" si="57"/>
        <v>10.3636363636364</v>
      </c>
      <c r="J795" s="91">
        <f t="shared" si="58"/>
        <v>100</v>
      </c>
      <c r="K795" s="91">
        <f t="shared" si="59"/>
        <v>49.5652173913044</v>
      </c>
    </row>
    <row r="796" ht="20.25" customHeight="1" spans="1:11">
      <c r="A796" s="20"/>
      <c r="B796" s="114" t="s">
        <v>902</v>
      </c>
      <c r="C796" s="9">
        <v>0</v>
      </c>
      <c r="D796" s="9">
        <v>0</v>
      </c>
      <c r="E796" s="9">
        <v>0</v>
      </c>
      <c r="F796" s="9">
        <v>0</v>
      </c>
      <c r="G796" s="9">
        <v>0</v>
      </c>
      <c r="H796" s="100">
        <f t="shared" si="56"/>
        <v>0</v>
      </c>
      <c r="I796" s="91">
        <f t="shared" si="57"/>
        <v>0</v>
      </c>
      <c r="J796" s="91">
        <f t="shared" si="58"/>
        <v>0</v>
      </c>
      <c r="K796" s="91">
        <f t="shared" si="59"/>
        <v>0</v>
      </c>
    </row>
    <row r="797" ht="20.25" customHeight="1" spans="1:11">
      <c r="A797" s="20"/>
      <c r="B797" s="114" t="s">
        <v>903</v>
      </c>
      <c r="C797" s="9">
        <v>0</v>
      </c>
      <c r="D797" s="9">
        <v>0</v>
      </c>
      <c r="E797" s="9">
        <v>0</v>
      </c>
      <c r="F797" s="9">
        <v>115</v>
      </c>
      <c r="G797" s="9">
        <v>57</v>
      </c>
      <c r="H797" s="100">
        <f t="shared" si="56"/>
        <v>0</v>
      </c>
      <c r="I797" s="91">
        <f t="shared" si="57"/>
        <v>0</v>
      </c>
      <c r="J797" s="91">
        <f t="shared" si="58"/>
        <v>0</v>
      </c>
      <c r="K797" s="91">
        <f t="shared" si="59"/>
        <v>49.5652173913044</v>
      </c>
    </row>
    <row r="798" ht="20.25" customHeight="1" spans="1:11">
      <c r="A798" s="20" t="s">
        <v>904</v>
      </c>
      <c r="B798" s="114" t="s">
        <v>72</v>
      </c>
      <c r="C798" s="9">
        <v>0</v>
      </c>
      <c r="D798" s="9">
        <v>1193</v>
      </c>
      <c r="E798" s="9">
        <v>2473</v>
      </c>
      <c r="F798" s="9">
        <v>1573</v>
      </c>
      <c r="G798" s="9">
        <v>2217</v>
      </c>
      <c r="H798" s="100">
        <f t="shared" si="56"/>
        <v>0</v>
      </c>
      <c r="I798" s="91">
        <f t="shared" si="57"/>
        <v>185.834031852473</v>
      </c>
      <c r="J798" s="91">
        <f t="shared" si="58"/>
        <v>89.648200566114</v>
      </c>
      <c r="K798" s="91">
        <f t="shared" si="59"/>
        <v>140.940877304514</v>
      </c>
    </row>
    <row r="799" ht="20.25" customHeight="1" spans="1:11">
      <c r="A799" s="20"/>
      <c r="B799" s="114" t="s">
        <v>905</v>
      </c>
      <c r="C799" s="9">
        <v>0</v>
      </c>
      <c r="D799" s="9">
        <v>993</v>
      </c>
      <c r="E799" s="9">
        <v>2094</v>
      </c>
      <c r="F799" s="9">
        <v>1556</v>
      </c>
      <c r="G799" s="9">
        <v>1838</v>
      </c>
      <c r="H799" s="100">
        <f t="shared" si="56"/>
        <v>0</v>
      </c>
      <c r="I799" s="91">
        <f t="shared" si="57"/>
        <v>185.095669687815</v>
      </c>
      <c r="J799" s="91">
        <f t="shared" si="58"/>
        <v>87.774594078319</v>
      </c>
      <c r="K799" s="91">
        <f t="shared" si="59"/>
        <v>118.123393316195</v>
      </c>
    </row>
    <row r="800" ht="20.25" customHeight="1" spans="1:11">
      <c r="A800" s="20"/>
      <c r="B800" s="114" t="s">
        <v>906</v>
      </c>
      <c r="C800" s="9">
        <v>0</v>
      </c>
      <c r="D800" s="9">
        <v>0</v>
      </c>
      <c r="E800" s="9">
        <v>0</v>
      </c>
      <c r="F800" s="9">
        <v>173</v>
      </c>
      <c r="G800" s="9">
        <v>181</v>
      </c>
      <c r="H800" s="100">
        <f t="shared" si="56"/>
        <v>0</v>
      </c>
      <c r="I800" s="91">
        <f t="shared" si="57"/>
        <v>0</v>
      </c>
      <c r="J800" s="91">
        <f t="shared" si="58"/>
        <v>0</v>
      </c>
      <c r="K800" s="91">
        <f t="shared" si="59"/>
        <v>104.624277456647</v>
      </c>
    </row>
    <row r="801" ht="20.25" customHeight="1" spans="1:11">
      <c r="A801" s="20"/>
      <c r="B801" s="114" t="s">
        <v>907</v>
      </c>
      <c r="C801" s="9">
        <v>0</v>
      </c>
      <c r="D801" s="9">
        <v>0</v>
      </c>
      <c r="E801" s="9">
        <v>0</v>
      </c>
      <c r="F801" s="9">
        <v>20</v>
      </c>
      <c r="G801" s="9">
        <v>0</v>
      </c>
      <c r="H801" s="100">
        <f t="shared" si="56"/>
        <v>0</v>
      </c>
      <c r="I801" s="91">
        <f t="shared" si="57"/>
        <v>0</v>
      </c>
      <c r="J801" s="91">
        <f t="shared" si="58"/>
        <v>0</v>
      </c>
      <c r="K801" s="91">
        <f t="shared" si="59"/>
        <v>0</v>
      </c>
    </row>
    <row r="802" ht="20.25" customHeight="1" spans="1:11">
      <c r="A802" s="20"/>
      <c r="B802" s="114" t="s">
        <v>908</v>
      </c>
      <c r="C802" s="9">
        <v>0</v>
      </c>
      <c r="D802" s="9">
        <v>0</v>
      </c>
      <c r="E802" s="9">
        <v>0</v>
      </c>
      <c r="F802" s="9">
        <v>0</v>
      </c>
      <c r="G802" s="9">
        <v>0</v>
      </c>
      <c r="H802" s="100">
        <f t="shared" si="56"/>
        <v>0</v>
      </c>
      <c r="I802" s="91">
        <f t="shared" si="57"/>
        <v>0</v>
      </c>
      <c r="J802" s="91">
        <f t="shared" si="58"/>
        <v>0</v>
      </c>
      <c r="K802" s="91">
        <f t="shared" si="59"/>
        <v>0</v>
      </c>
    </row>
    <row r="803" ht="20.25" customHeight="1" spans="1:11">
      <c r="A803" s="20"/>
      <c r="B803" s="114" t="s">
        <v>909</v>
      </c>
      <c r="C803" s="9">
        <v>0</v>
      </c>
      <c r="D803" s="9">
        <v>0</v>
      </c>
      <c r="E803" s="9">
        <v>0</v>
      </c>
      <c r="F803" s="9">
        <v>176</v>
      </c>
      <c r="G803" s="9">
        <v>262</v>
      </c>
      <c r="H803" s="100">
        <f t="shared" si="56"/>
        <v>0</v>
      </c>
      <c r="I803" s="91">
        <f t="shared" si="57"/>
        <v>0</v>
      </c>
      <c r="J803" s="91">
        <f t="shared" si="58"/>
        <v>0</v>
      </c>
      <c r="K803" s="91">
        <f t="shared" si="59"/>
        <v>148.863636363636</v>
      </c>
    </row>
    <row r="804" ht="20.25" customHeight="1" spans="1:11">
      <c r="A804" s="20"/>
      <c r="B804" s="114" t="s">
        <v>910</v>
      </c>
      <c r="C804" s="9">
        <v>0</v>
      </c>
      <c r="D804" s="9">
        <v>0</v>
      </c>
      <c r="E804" s="9">
        <v>0</v>
      </c>
      <c r="F804" s="9">
        <v>428</v>
      </c>
      <c r="G804" s="9">
        <v>736</v>
      </c>
      <c r="H804" s="100">
        <f t="shared" si="56"/>
        <v>0</v>
      </c>
      <c r="I804" s="91">
        <f t="shared" si="57"/>
        <v>0</v>
      </c>
      <c r="J804" s="91">
        <f t="shared" si="58"/>
        <v>0</v>
      </c>
      <c r="K804" s="91">
        <f t="shared" si="59"/>
        <v>171.96261682243</v>
      </c>
    </row>
    <row r="805" ht="20.25" customHeight="1" spans="1:11">
      <c r="A805" s="20"/>
      <c r="B805" s="114" t="s">
        <v>911</v>
      </c>
      <c r="C805" s="9">
        <v>0</v>
      </c>
      <c r="D805" s="9">
        <v>0</v>
      </c>
      <c r="E805" s="9">
        <v>0</v>
      </c>
      <c r="F805" s="9">
        <v>0</v>
      </c>
      <c r="G805" s="9">
        <v>0</v>
      </c>
      <c r="H805" s="100">
        <f t="shared" si="56"/>
        <v>0</v>
      </c>
      <c r="I805" s="91">
        <f t="shared" si="57"/>
        <v>0</v>
      </c>
      <c r="J805" s="91">
        <f t="shared" si="58"/>
        <v>0</v>
      </c>
      <c r="K805" s="91">
        <f t="shared" si="59"/>
        <v>0</v>
      </c>
    </row>
    <row r="806" ht="20.25" customHeight="1" spans="1:11">
      <c r="A806" s="20"/>
      <c r="B806" s="114" t="s">
        <v>912</v>
      </c>
      <c r="C806" s="9">
        <v>0</v>
      </c>
      <c r="D806" s="9">
        <v>0</v>
      </c>
      <c r="E806" s="9">
        <v>0</v>
      </c>
      <c r="F806" s="9">
        <v>0</v>
      </c>
      <c r="G806" s="9">
        <v>0</v>
      </c>
      <c r="H806" s="100">
        <f t="shared" si="56"/>
        <v>0</v>
      </c>
      <c r="I806" s="91">
        <f t="shared" si="57"/>
        <v>0</v>
      </c>
      <c r="J806" s="91">
        <f t="shared" si="58"/>
        <v>0</v>
      </c>
      <c r="K806" s="91">
        <f t="shared" si="59"/>
        <v>0</v>
      </c>
    </row>
    <row r="807" ht="20.25" customHeight="1" spans="1:11">
      <c r="A807" s="20"/>
      <c r="B807" s="114" t="s">
        <v>913</v>
      </c>
      <c r="C807" s="9">
        <v>0</v>
      </c>
      <c r="D807" s="9">
        <v>0</v>
      </c>
      <c r="E807" s="9">
        <v>0</v>
      </c>
      <c r="F807" s="9">
        <v>0</v>
      </c>
      <c r="G807" s="9">
        <v>0</v>
      </c>
      <c r="H807" s="100">
        <f t="shared" si="56"/>
        <v>0</v>
      </c>
      <c r="I807" s="91">
        <f t="shared" si="57"/>
        <v>0</v>
      </c>
      <c r="J807" s="91">
        <f t="shared" si="58"/>
        <v>0</v>
      </c>
      <c r="K807" s="91">
        <f t="shared" si="59"/>
        <v>0</v>
      </c>
    </row>
    <row r="808" ht="20.25" customHeight="1" spans="1:11">
      <c r="A808" s="20"/>
      <c r="B808" s="114" t="s">
        <v>914</v>
      </c>
      <c r="C808" s="9">
        <v>0</v>
      </c>
      <c r="D808" s="9">
        <v>0</v>
      </c>
      <c r="E808" s="9">
        <v>0</v>
      </c>
      <c r="F808" s="9">
        <v>216</v>
      </c>
      <c r="G808" s="9">
        <v>47</v>
      </c>
      <c r="H808" s="100">
        <f t="shared" ref="H808:H871" si="60">IF(C808&lt;&gt;0,(G808/C808)*100,0)</f>
        <v>0</v>
      </c>
      <c r="I808" s="91">
        <f t="shared" ref="I808:I871" si="61">IF(D808&lt;&gt;0,(G808/D808)*100,0)</f>
        <v>0</v>
      </c>
      <c r="J808" s="91">
        <f t="shared" ref="J808:J871" si="62">IF(E808&lt;&gt;0,(G808/E808)*100,0)</f>
        <v>0</v>
      </c>
      <c r="K808" s="91">
        <f t="shared" ref="K808:K871" si="63">IF(F808&lt;&gt;0,(G808/F808)*100,0)</f>
        <v>21.7592592592593</v>
      </c>
    </row>
    <row r="809" ht="20.25" customHeight="1" spans="1:11">
      <c r="A809" s="20"/>
      <c r="B809" s="114" t="s">
        <v>915</v>
      </c>
      <c r="C809" s="9">
        <v>0</v>
      </c>
      <c r="D809" s="9">
        <v>0</v>
      </c>
      <c r="E809" s="9">
        <v>0</v>
      </c>
      <c r="F809" s="9">
        <v>0</v>
      </c>
      <c r="G809" s="9">
        <v>0</v>
      </c>
      <c r="H809" s="100">
        <f t="shared" si="60"/>
        <v>0</v>
      </c>
      <c r="I809" s="91">
        <f t="shared" si="61"/>
        <v>0</v>
      </c>
      <c r="J809" s="91">
        <f t="shared" si="62"/>
        <v>0</v>
      </c>
      <c r="K809" s="91">
        <f t="shared" si="63"/>
        <v>0</v>
      </c>
    </row>
    <row r="810" ht="20.25" customHeight="1" spans="1:11">
      <c r="A810" s="20"/>
      <c r="B810" s="114" t="s">
        <v>916</v>
      </c>
      <c r="C810" s="9">
        <v>0</v>
      </c>
      <c r="D810" s="9">
        <v>0</v>
      </c>
      <c r="E810" s="9">
        <v>0</v>
      </c>
      <c r="F810" s="9">
        <v>0</v>
      </c>
      <c r="G810" s="9">
        <v>0</v>
      </c>
      <c r="H810" s="100">
        <f t="shared" si="60"/>
        <v>0</v>
      </c>
      <c r="I810" s="91">
        <f t="shared" si="61"/>
        <v>0</v>
      </c>
      <c r="J810" s="91">
        <f t="shared" si="62"/>
        <v>0</v>
      </c>
      <c r="K810" s="91">
        <f t="shared" si="63"/>
        <v>0</v>
      </c>
    </row>
    <row r="811" ht="20.25" customHeight="1" spans="1:11">
      <c r="A811" s="20"/>
      <c r="B811" s="114" t="s">
        <v>917</v>
      </c>
      <c r="C811" s="9">
        <v>0</v>
      </c>
      <c r="D811" s="9">
        <v>0</v>
      </c>
      <c r="E811" s="9">
        <v>0</v>
      </c>
      <c r="F811" s="9">
        <v>0</v>
      </c>
      <c r="G811" s="9">
        <v>0</v>
      </c>
      <c r="H811" s="100">
        <f t="shared" si="60"/>
        <v>0</v>
      </c>
      <c r="I811" s="91">
        <f t="shared" si="61"/>
        <v>0</v>
      </c>
      <c r="J811" s="91">
        <f t="shared" si="62"/>
        <v>0</v>
      </c>
      <c r="K811" s="91">
        <f t="shared" si="63"/>
        <v>0</v>
      </c>
    </row>
    <row r="812" ht="20.25" customHeight="1" spans="1:11">
      <c r="A812" s="20"/>
      <c r="B812" s="114" t="s">
        <v>918</v>
      </c>
      <c r="C812" s="9">
        <v>0</v>
      </c>
      <c r="D812" s="9">
        <v>0</v>
      </c>
      <c r="E812" s="9">
        <v>0</v>
      </c>
      <c r="F812" s="9">
        <v>0</v>
      </c>
      <c r="G812" s="9">
        <v>0</v>
      </c>
      <c r="H812" s="100">
        <f t="shared" si="60"/>
        <v>0</v>
      </c>
      <c r="I812" s="91">
        <f t="shared" si="61"/>
        <v>0</v>
      </c>
      <c r="J812" s="91">
        <f t="shared" si="62"/>
        <v>0</v>
      </c>
      <c r="K812" s="91">
        <f t="shared" si="63"/>
        <v>0</v>
      </c>
    </row>
    <row r="813" ht="20.25" customHeight="1" spans="1:11">
      <c r="A813" s="20"/>
      <c r="B813" s="114" t="s">
        <v>919</v>
      </c>
      <c r="C813" s="9">
        <v>0</v>
      </c>
      <c r="D813" s="9">
        <v>0</v>
      </c>
      <c r="E813" s="9">
        <v>0</v>
      </c>
      <c r="F813" s="9">
        <v>0</v>
      </c>
      <c r="G813" s="9">
        <v>0</v>
      </c>
      <c r="H813" s="100">
        <f t="shared" si="60"/>
        <v>0</v>
      </c>
      <c r="I813" s="91">
        <f t="shared" si="61"/>
        <v>0</v>
      </c>
      <c r="J813" s="91">
        <f t="shared" si="62"/>
        <v>0</v>
      </c>
      <c r="K813" s="91">
        <f t="shared" si="63"/>
        <v>0</v>
      </c>
    </row>
    <row r="814" ht="20.25" customHeight="1" spans="1:11">
      <c r="A814" s="20"/>
      <c r="B814" s="114" t="s">
        <v>920</v>
      </c>
      <c r="C814" s="9">
        <v>0</v>
      </c>
      <c r="D814" s="9">
        <v>0</v>
      </c>
      <c r="E814" s="9">
        <v>0</v>
      </c>
      <c r="F814" s="9">
        <v>0</v>
      </c>
      <c r="G814" s="9">
        <v>0</v>
      </c>
      <c r="H814" s="100">
        <f t="shared" si="60"/>
        <v>0</v>
      </c>
      <c r="I814" s="91">
        <f t="shared" si="61"/>
        <v>0</v>
      </c>
      <c r="J814" s="91">
        <f t="shared" si="62"/>
        <v>0</v>
      </c>
      <c r="K814" s="91">
        <f t="shared" si="63"/>
        <v>0</v>
      </c>
    </row>
    <row r="815" ht="20.25" customHeight="1" spans="1:11">
      <c r="A815" s="20"/>
      <c r="B815" s="114" t="s">
        <v>921</v>
      </c>
      <c r="C815" s="9">
        <v>0</v>
      </c>
      <c r="D815" s="9">
        <v>0</v>
      </c>
      <c r="E815" s="9">
        <v>0</v>
      </c>
      <c r="F815" s="9">
        <v>0</v>
      </c>
      <c r="G815" s="9">
        <v>0</v>
      </c>
      <c r="H815" s="100">
        <f t="shared" si="60"/>
        <v>0</v>
      </c>
      <c r="I815" s="91">
        <f t="shared" si="61"/>
        <v>0</v>
      </c>
      <c r="J815" s="91">
        <f t="shared" si="62"/>
        <v>0</v>
      </c>
      <c r="K815" s="91">
        <f t="shared" si="63"/>
        <v>0</v>
      </c>
    </row>
    <row r="816" ht="20.25" customHeight="1" spans="1:11">
      <c r="A816" s="20"/>
      <c r="B816" s="114" t="s">
        <v>922</v>
      </c>
      <c r="C816" s="9">
        <v>0</v>
      </c>
      <c r="D816" s="9">
        <v>0</v>
      </c>
      <c r="E816" s="9">
        <v>0</v>
      </c>
      <c r="F816" s="9">
        <v>0</v>
      </c>
      <c r="G816" s="9">
        <v>0</v>
      </c>
      <c r="H816" s="100">
        <f t="shared" si="60"/>
        <v>0</v>
      </c>
      <c r="I816" s="91">
        <f t="shared" si="61"/>
        <v>0</v>
      </c>
      <c r="J816" s="91">
        <f t="shared" si="62"/>
        <v>0</v>
      </c>
      <c r="K816" s="91">
        <f t="shared" si="63"/>
        <v>0</v>
      </c>
    </row>
    <row r="817" ht="20.25" customHeight="1" spans="1:11">
      <c r="A817" s="20"/>
      <c r="B817" s="114" t="s">
        <v>923</v>
      </c>
      <c r="C817" s="9">
        <v>0</v>
      </c>
      <c r="D817" s="9">
        <v>0</v>
      </c>
      <c r="E817" s="9">
        <v>0</v>
      </c>
      <c r="F817" s="9">
        <v>0</v>
      </c>
      <c r="G817" s="9">
        <v>0</v>
      </c>
      <c r="H817" s="100">
        <f t="shared" si="60"/>
        <v>0</v>
      </c>
      <c r="I817" s="91">
        <f t="shared" si="61"/>
        <v>0</v>
      </c>
      <c r="J817" s="91">
        <f t="shared" si="62"/>
        <v>0</v>
      </c>
      <c r="K817" s="91">
        <f t="shared" si="63"/>
        <v>0</v>
      </c>
    </row>
    <row r="818" ht="20.25" customHeight="1" spans="1:11">
      <c r="A818" s="20"/>
      <c r="B818" s="114" t="s">
        <v>924</v>
      </c>
      <c r="C818" s="9">
        <v>0</v>
      </c>
      <c r="D818" s="9">
        <v>0</v>
      </c>
      <c r="E818" s="9">
        <v>0</v>
      </c>
      <c r="F818" s="9">
        <v>0</v>
      </c>
      <c r="G818" s="9">
        <v>0</v>
      </c>
      <c r="H818" s="100">
        <f t="shared" si="60"/>
        <v>0</v>
      </c>
      <c r="I818" s="91">
        <f t="shared" si="61"/>
        <v>0</v>
      </c>
      <c r="J818" s="91">
        <f t="shared" si="62"/>
        <v>0</v>
      </c>
      <c r="K818" s="91">
        <f t="shared" si="63"/>
        <v>0</v>
      </c>
    </row>
    <row r="819" ht="20.25" customHeight="1" spans="1:11">
      <c r="A819" s="20"/>
      <c r="B819" s="114" t="s">
        <v>925</v>
      </c>
      <c r="C819" s="9">
        <v>0</v>
      </c>
      <c r="D819" s="9">
        <v>0</v>
      </c>
      <c r="E819" s="9">
        <v>0</v>
      </c>
      <c r="F819" s="9">
        <v>0</v>
      </c>
      <c r="G819" s="9">
        <v>0</v>
      </c>
      <c r="H819" s="100">
        <f t="shared" si="60"/>
        <v>0</v>
      </c>
      <c r="I819" s="91">
        <f t="shared" si="61"/>
        <v>0</v>
      </c>
      <c r="J819" s="91">
        <f t="shared" si="62"/>
        <v>0</v>
      </c>
      <c r="K819" s="91">
        <f t="shared" si="63"/>
        <v>0</v>
      </c>
    </row>
    <row r="820" ht="20.25" customHeight="1" spans="1:11">
      <c r="A820" s="20"/>
      <c r="B820" s="114" t="s">
        <v>926</v>
      </c>
      <c r="C820" s="9">
        <v>0</v>
      </c>
      <c r="D820" s="9">
        <v>0</v>
      </c>
      <c r="E820" s="9">
        <v>0</v>
      </c>
      <c r="F820" s="9">
        <v>543</v>
      </c>
      <c r="G820" s="9">
        <v>612</v>
      </c>
      <c r="H820" s="100">
        <f t="shared" si="60"/>
        <v>0</v>
      </c>
      <c r="I820" s="91">
        <f t="shared" si="61"/>
        <v>0</v>
      </c>
      <c r="J820" s="91">
        <f t="shared" si="62"/>
        <v>0</v>
      </c>
      <c r="K820" s="91">
        <f t="shared" si="63"/>
        <v>112.707182320442</v>
      </c>
    </row>
    <row r="821" ht="20.25" customHeight="1" spans="1:11">
      <c r="A821" s="20"/>
      <c r="B821" s="114" t="s">
        <v>927</v>
      </c>
      <c r="C821" s="9">
        <v>0</v>
      </c>
      <c r="D821" s="9">
        <v>0</v>
      </c>
      <c r="E821" s="9">
        <v>0</v>
      </c>
      <c r="F821" s="9">
        <v>0</v>
      </c>
      <c r="G821" s="9">
        <v>0</v>
      </c>
      <c r="H821" s="100">
        <f t="shared" si="60"/>
        <v>0</v>
      </c>
      <c r="I821" s="91">
        <f t="shared" si="61"/>
        <v>0</v>
      </c>
      <c r="J821" s="91">
        <f t="shared" si="62"/>
        <v>0</v>
      </c>
      <c r="K821" s="91">
        <f t="shared" si="63"/>
        <v>0</v>
      </c>
    </row>
    <row r="822" ht="20.25" customHeight="1" spans="1:11">
      <c r="A822" s="20"/>
      <c r="B822" s="114" t="s">
        <v>928</v>
      </c>
      <c r="C822" s="9">
        <v>0</v>
      </c>
      <c r="D822" s="9">
        <v>0</v>
      </c>
      <c r="E822" s="9">
        <v>0</v>
      </c>
      <c r="F822" s="9">
        <v>0</v>
      </c>
      <c r="G822" s="9">
        <v>0</v>
      </c>
      <c r="H822" s="100">
        <f t="shared" si="60"/>
        <v>0</v>
      </c>
      <c r="I822" s="91">
        <f t="shared" si="61"/>
        <v>0</v>
      </c>
      <c r="J822" s="91">
        <f t="shared" si="62"/>
        <v>0</v>
      </c>
      <c r="K822" s="91">
        <f t="shared" si="63"/>
        <v>0</v>
      </c>
    </row>
    <row r="823" ht="20.25" customHeight="1" spans="1:11">
      <c r="A823" s="20"/>
      <c r="B823" s="114" t="s">
        <v>929</v>
      </c>
      <c r="C823" s="9">
        <v>0</v>
      </c>
      <c r="D823" s="9">
        <v>0</v>
      </c>
      <c r="E823" s="9">
        <v>0</v>
      </c>
      <c r="F823" s="9">
        <v>0</v>
      </c>
      <c r="G823" s="9">
        <v>0</v>
      </c>
      <c r="H823" s="100">
        <f t="shared" si="60"/>
        <v>0</v>
      </c>
      <c r="I823" s="91">
        <f t="shared" si="61"/>
        <v>0</v>
      </c>
      <c r="J823" s="91">
        <f t="shared" si="62"/>
        <v>0</v>
      </c>
      <c r="K823" s="91">
        <f t="shared" si="63"/>
        <v>0</v>
      </c>
    </row>
    <row r="824" ht="20.25" customHeight="1" spans="1:11">
      <c r="A824" s="20"/>
      <c r="B824" s="114" t="s">
        <v>930</v>
      </c>
      <c r="C824" s="9">
        <v>0</v>
      </c>
      <c r="D824" s="9">
        <v>0</v>
      </c>
      <c r="E824" s="9">
        <v>0</v>
      </c>
      <c r="F824" s="9">
        <v>0</v>
      </c>
      <c r="G824" s="9">
        <v>0</v>
      </c>
      <c r="H824" s="100">
        <f t="shared" si="60"/>
        <v>0</v>
      </c>
      <c r="I824" s="91">
        <f t="shared" si="61"/>
        <v>0</v>
      </c>
      <c r="J824" s="91">
        <f t="shared" si="62"/>
        <v>0</v>
      </c>
      <c r="K824" s="91">
        <f t="shared" si="63"/>
        <v>0</v>
      </c>
    </row>
    <row r="825" ht="20.25" customHeight="1" spans="1:11">
      <c r="A825" s="20"/>
      <c r="B825" s="114" t="s">
        <v>931</v>
      </c>
      <c r="C825" s="9">
        <v>0</v>
      </c>
      <c r="D825" s="9">
        <v>0</v>
      </c>
      <c r="E825" s="9">
        <v>0</v>
      </c>
      <c r="F825" s="9">
        <v>0</v>
      </c>
      <c r="G825" s="9">
        <v>0</v>
      </c>
      <c r="H825" s="100">
        <f t="shared" si="60"/>
        <v>0</v>
      </c>
      <c r="I825" s="91">
        <f t="shared" si="61"/>
        <v>0</v>
      </c>
      <c r="J825" s="91">
        <f t="shared" si="62"/>
        <v>0</v>
      </c>
      <c r="K825" s="91">
        <f t="shared" si="63"/>
        <v>0</v>
      </c>
    </row>
    <row r="826" ht="20.25" customHeight="1" spans="1:11">
      <c r="A826" s="20"/>
      <c r="B826" s="114" t="s">
        <v>932</v>
      </c>
      <c r="C826" s="9">
        <v>0</v>
      </c>
      <c r="D826" s="9">
        <v>0</v>
      </c>
      <c r="E826" s="9">
        <v>0</v>
      </c>
      <c r="F826" s="9">
        <v>0</v>
      </c>
      <c r="G826" s="9">
        <v>0</v>
      </c>
      <c r="H826" s="100">
        <f t="shared" si="60"/>
        <v>0</v>
      </c>
      <c r="I826" s="91">
        <f t="shared" si="61"/>
        <v>0</v>
      </c>
      <c r="J826" s="91">
        <f t="shared" si="62"/>
        <v>0</v>
      </c>
      <c r="K826" s="91">
        <f t="shared" si="63"/>
        <v>0</v>
      </c>
    </row>
    <row r="827" ht="20.25" customHeight="1" spans="1:11">
      <c r="A827" s="20"/>
      <c r="B827" s="114" t="s">
        <v>933</v>
      </c>
      <c r="C827" s="9">
        <v>0</v>
      </c>
      <c r="D827" s="9">
        <v>0</v>
      </c>
      <c r="E827" s="9">
        <v>0</v>
      </c>
      <c r="F827" s="9">
        <v>0</v>
      </c>
      <c r="G827" s="9">
        <v>0</v>
      </c>
      <c r="H827" s="100">
        <f t="shared" si="60"/>
        <v>0</v>
      </c>
      <c r="I827" s="91">
        <f t="shared" si="61"/>
        <v>0</v>
      </c>
      <c r="J827" s="91">
        <f t="shared" si="62"/>
        <v>0</v>
      </c>
      <c r="K827" s="91">
        <f t="shared" si="63"/>
        <v>0</v>
      </c>
    </row>
    <row r="828" ht="20.25" customHeight="1" spans="1:11">
      <c r="A828" s="20"/>
      <c r="B828" s="114" t="s">
        <v>934</v>
      </c>
      <c r="C828" s="9">
        <v>0</v>
      </c>
      <c r="D828" s="9">
        <v>0</v>
      </c>
      <c r="E828" s="9">
        <v>0</v>
      </c>
      <c r="F828" s="9">
        <v>0</v>
      </c>
      <c r="G828" s="9">
        <v>0</v>
      </c>
      <c r="H828" s="100">
        <f t="shared" si="60"/>
        <v>0</v>
      </c>
      <c r="I828" s="91">
        <f t="shared" si="61"/>
        <v>0</v>
      </c>
      <c r="J828" s="91">
        <f t="shared" si="62"/>
        <v>0</v>
      </c>
      <c r="K828" s="91">
        <f t="shared" si="63"/>
        <v>0</v>
      </c>
    </row>
    <row r="829" ht="20.25" customHeight="1" spans="1:11">
      <c r="A829" s="20"/>
      <c r="B829" s="114" t="s">
        <v>935</v>
      </c>
      <c r="C829" s="9">
        <v>0</v>
      </c>
      <c r="D829" s="9">
        <v>0</v>
      </c>
      <c r="E829" s="9">
        <v>0</v>
      </c>
      <c r="F829" s="9">
        <v>0</v>
      </c>
      <c r="G829" s="9">
        <v>0</v>
      </c>
      <c r="H829" s="100">
        <f t="shared" si="60"/>
        <v>0</v>
      </c>
      <c r="I829" s="91">
        <f t="shared" si="61"/>
        <v>0</v>
      </c>
      <c r="J829" s="91">
        <f t="shared" si="62"/>
        <v>0</v>
      </c>
      <c r="K829" s="91">
        <f t="shared" si="63"/>
        <v>0</v>
      </c>
    </row>
    <row r="830" ht="20.25" customHeight="1" spans="1:11">
      <c r="A830" s="20"/>
      <c r="B830" s="114" t="s">
        <v>936</v>
      </c>
      <c r="C830" s="9">
        <v>0</v>
      </c>
      <c r="D830" s="9">
        <v>0</v>
      </c>
      <c r="E830" s="9">
        <v>0</v>
      </c>
      <c r="F830" s="9">
        <v>0</v>
      </c>
      <c r="G830" s="9">
        <v>0</v>
      </c>
      <c r="H830" s="100">
        <f t="shared" si="60"/>
        <v>0</v>
      </c>
      <c r="I830" s="91">
        <f t="shared" si="61"/>
        <v>0</v>
      </c>
      <c r="J830" s="91">
        <f t="shared" si="62"/>
        <v>0</v>
      </c>
      <c r="K830" s="91">
        <f t="shared" si="63"/>
        <v>0</v>
      </c>
    </row>
    <row r="831" ht="20.25" customHeight="1" spans="1:11">
      <c r="A831" s="20"/>
      <c r="B831" s="114" t="s">
        <v>937</v>
      </c>
      <c r="C831" s="9">
        <v>0</v>
      </c>
      <c r="D831" s="9">
        <v>0</v>
      </c>
      <c r="E831" s="9">
        <v>0</v>
      </c>
      <c r="F831" s="9">
        <v>0</v>
      </c>
      <c r="G831" s="9">
        <v>0</v>
      </c>
      <c r="H831" s="100">
        <f t="shared" si="60"/>
        <v>0</v>
      </c>
      <c r="I831" s="91">
        <f t="shared" si="61"/>
        <v>0</v>
      </c>
      <c r="J831" s="91">
        <f t="shared" si="62"/>
        <v>0</v>
      </c>
      <c r="K831" s="91">
        <f t="shared" si="63"/>
        <v>0</v>
      </c>
    </row>
    <row r="832" ht="20.25" customHeight="1" spans="1:11">
      <c r="A832" s="20"/>
      <c r="B832" s="114" t="s">
        <v>938</v>
      </c>
      <c r="C832" s="9">
        <v>0</v>
      </c>
      <c r="D832" s="9">
        <v>0</v>
      </c>
      <c r="E832" s="9">
        <v>0</v>
      </c>
      <c r="F832" s="9">
        <v>0</v>
      </c>
      <c r="G832" s="9">
        <v>0</v>
      </c>
      <c r="H832" s="100">
        <f t="shared" si="60"/>
        <v>0</v>
      </c>
      <c r="I832" s="91">
        <f t="shared" si="61"/>
        <v>0</v>
      </c>
      <c r="J832" s="91">
        <f t="shared" si="62"/>
        <v>0</v>
      </c>
      <c r="K832" s="91">
        <f t="shared" si="63"/>
        <v>0</v>
      </c>
    </row>
    <row r="833" ht="20.25" customHeight="1" spans="1:11">
      <c r="A833" s="20"/>
      <c r="B833" s="114" t="s">
        <v>939</v>
      </c>
      <c r="C833" s="9">
        <v>0</v>
      </c>
      <c r="D833" s="9">
        <v>0</v>
      </c>
      <c r="E833" s="9">
        <v>0</v>
      </c>
      <c r="F833" s="9">
        <v>0</v>
      </c>
      <c r="G833" s="9">
        <v>0</v>
      </c>
      <c r="H833" s="100">
        <f t="shared" si="60"/>
        <v>0</v>
      </c>
      <c r="I833" s="91">
        <f t="shared" si="61"/>
        <v>0</v>
      </c>
      <c r="J833" s="91">
        <f t="shared" si="62"/>
        <v>0</v>
      </c>
      <c r="K833" s="91">
        <f t="shared" si="63"/>
        <v>0</v>
      </c>
    </row>
    <row r="834" ht="20.25" customHeight="1" spans="1:11">
      <c r="A834" s="20"/>
      <c r="B834" s="114" t="s">
        <v>940</v>
      </c>
      <c r="C834" s="9">
        <v>0</v>
      </c>
      <c r="D834" s="9">
        <v>0</v>
      </c>
      <c r="E834" s="9">
        <v>0</v>
      </c>
      <c r="F834" s="9">
        <v>0</v>
      </c>
      <c r="G834" s="9">
        <v>0</v>
      </c>
      <c r="H834" s="100">
        <f t="shared" si="60"/>
        <v>0</v>
      </c>
      <c r="I834" s="91">
        <f t="shared" si="61"/>
        <v>0</v>
      </c>
      <c r="J834" s="91">
        <f t="shared" si="62"/>
        <v>0</v>
      </c>
      <c r="K834" s="91">
        <f t="shared" si="63"/>
        <v>0</v>
      </c>
    </row>
    <row r="835" ht="20.25" customHeight="1" spans="1:11">
      <c r="A835" s="20"/>
      <c r="B835" s="114" t="s">
        <v>941</v>
      </c>
      <c r="C835" s="9">
        <v>0</v>
      </c>
      <c r="D835" s="9">
        <v>0</v>
      </c>
      <c r="E835" s="9">
        <v>0</v>
      </c>
      <c r="F835" s="9">
        <v>0</v>
      </c>
      <c r="G835" s="9">
        <v>0</v>
      </c>
      <c r="H835" s="100">
        <f t="shared" si="60"/>
        <v>0</v>
      </c>
      <c r="I835" s="91">
        <f t="shared" si="61"/>
        <v>0</v>
      </c>
      <c r="J835" s="91">
        <f t="shared" si="62"/>
        <v>0</v>
      </c>
      <c r="K835" s="91">
        <f t="shared" si="63"/>
        <v>0</v>
      </c>
    </row>
    <row r="836" ht="20.25" customHeight="1" spans="1:11">
      <c r="A836" s="20"/>
      <c r="B836" s="114" t="s">
        <v>942</v>
      </c>
      <c r="C836" s="9">
        <v>0</v>
      </c>
      <c r="D836" s="9">
        <v>0</v>
      </c>
      <c r="E836" s="9">
        <v>0</v>
      </c>
      <c r="F836" s="9">
        <v>0</v>
      </c>
      <c r="G836" s="9">
        <v>0</v>
      </c>
      <c r="H836" s="100">
        <f t="shared" si="60"/>
        <v>0</v>
      </c>
      <c r="I836" s="91">
        <f t="shared" si="61"/>
        <v>0</v>
      </c>
      <c r="J836" s="91">
        <f t="shared" si="62"/>
        <v>0</v>
      </c>
      <c r="K836" s="91">
        <f t="shared" si="63"/>
        <v>0</v>
      </c>
    </row>
    <row r="837" ht="20.25" customHeight="1" spans="1:11">
      <c r="A837" s="20"/>
      <c r="B837" s="114" t="s">
        <v>943</v>
      </c>
      <c r="C837" s="9">
        <v>0</v>
      </c>
      <c r="D837" s="9">
        <v>0</v>
      </c>
      <c r="E837" s="9">
        <v>0</v>
      </c>
      <c r="F837" s="9">
        <v>0</v>
      </c>
      <c r="G837" s="9">
        <v>0</v>
      </c>
      <c r="H837" s="100">
        <f t="shared" si="60"/>
        <v>0</v>
      </c>
      <c r="I837" s="91">
        <f t="shared" si="61"/>
        <v>0</v>
      </c>
      <c r="J837" s="91">
        <f t="shared" si="62"/>
        <v>0</v>
      </c>
      <c r="K837" s="91">
        <f t="shared" si="63"/>
        <v>0</v>
      </c>
    </row>
    <row r="838" ht="20.25" customHeight="1" spans="1:11">
      <c r="A838" s="20"/>
      <c r="B838" s="114" t="s">
        <v>944</v>
      </c>
      <c r="C838" s="9">
        <v>0</v>
      </c>
      <c r="D838" s="9">
        <v>0</v>
      </c>
      <c r="E838" s="9">
        <v>0</v>
      </c>
      <c r="F838" s="9">
        <v>0</v>
      </c>
      <c r="G838" s="9">
        <v>0</v>
      </c>
      <c r="H838" s="100">
        <f t="shared" si="60"/>
        <v>0</v>
      </c>
      <c r="I838" s="91">
        <f t="shared" si="61"/>
        <v>0</v>
      </c>
      <c r="J838" s="91">
        <f t="shared" si="62"/>
        <v>0</v>
      </c>
      <c r="K838" s="91">
        <f t="shared" si="63"/>
        <v>0</v>
      </c>
    </row>
    <row r="839" ht="20.25" customHeight="1" spans="1:11">
      <c r="A839" s="20"/>
      <c r="B839" s="114" t="s">
        <v>945</v>
      </c>
      <c r="C839" s="9">
        <v>0</v>
      </c>
      <c r="D839" s="9">
        <v>0</v>
      </c>
      <c r="E839" s="9">
        <v>0</v>
      </c>
      <c r="F839" s="9">
        <v>0</v>
      </c>
      <c r="G839" s="9">
        <v>0</v>
      </c>
      <c r="H839" s="100">
        <f t="shared" si="60"/>
        <v>0</v>
      </c>
      <c r="I839" s="91">
        <f t="shared" si="61"/>
        <v>0</v>
      </c>
      <c r="J839" s="91">
        <f t="shared" si="62"/>
        <v>0</v>
      </c>
      <c r="K839" s="91">
        <f t="shared" si="63"/>
        <v>0</v>
      </c>
    </row>
    <row r="840" ht="20.25" customHeight="1" spans="1:11">
      <c r="A840" s="20"/>
      <c r="B840" s="114" t="s">
        <v>946</v>
      </c>
      <c r="C840" s="9">
        <v>0</v>
      </c>
      <c r="D840" s="9">
        <v>0</v>
      </c>
      <c r="E840" s="9">
        <v>0</v>
      </c>
      <c r="F840" s="9">
        <v>0</v>
      </c>
      <c r="G840" s="9">
        <v>0</v>
      </c>
      <c r="H840" s="100">
        <f t="shared" si="60"/>
        <v>0</v>
      </c>
      <c r="I840" s="91">
        <f t="shared" si="61"/>
        <v>0</v>
      </c>
      <c r="J840" s="91">
        <f t="shared" si="62"/>
        <v>0</v>
      </c>
      <c r="K840" s="91">
        <f t="shared" si="63"/>
        <v>0</v>
      </c>
    </row>
    <row r="841" ht="20.25" customHeight="1" spans="1:11">
      <c r="A841" s="20"/>
      <c r="B841" s="114" t="s">
        <v>947</v>
      </c>
      <c r="C841" s="9">
        <v>0</v>
      </c>
      <c r="D841" s="9">
        <v>0</v>
      </c>
      <c r="E841" s="9">
        <v>0</v>
      </c>
      <c r="F841" s="9">
        <v>0</v>
      </c>
      <c r="G841" s="9">
        <v>0</v>
      </c>
      <c r="H841" s="100">
        <f t="shared" si="60"/>
        <v>0</v>
      </c>
      <c r="I841" s="91">
        <f t="shared" si="61"/>
        <v>0</v>
      </c>
      <c r="J841" s="91">
        <f t="shared" si="62"/>
        <v>0</v>
      </c>
      <c r="K841" s="91">
        <f t="shared" si="63"/>
        <v>0</v>
      </c>
    </row>
    <row r="842" ht="20.25" customHeight="1" spans="1:11">
      <c r="A842" s="20"/>
      <c r="B842" s="114" t="s">
        <v>948</v>
      </c>
      <c r="C842" s="9">
        <v>0</v>
      </c>
      <c r="D842" s="9">
        <v>0</v>
      </c>
      <c r="E842" s="9">
        <v>0</v>
      </c>
      <c r="F842" s="9">
        <v>0</v>
      </c>
      <c r="G842" s="9">
        <v>0</v>
      </c>
      <c r="H842" s="100">
        <f t="shared" si="60"/>
        <v>0</v>
      </c>
      <c r="I842" s="91">
        <f t="shared" si="61"/>
        <v>0</v>
      </c>
      <c r="J842" s="91">
        <f t="shared" si="62"/>
        <v>0</v>
      </c>
      <c r="K842" s="91">
        <f t="shared" si="63"/>
        <v>0</v>
      </c>
    </row>
    <row r="843" ht="20.25" customHeight="1" spans="1:11">
      <c r="A843" s="20"/>
      <c r="B843" s="114" t="s">
        <v>949</v>
      </c>
      <c r="C843" s="9">
        <v>0</v>
      </c>
      <c r="D843" s="9">
        <v>0</v>
      </c>
      <c r="E843" s="9">
        <v>0</v>
      </c>
      <c r="F843" s="9">
        <v>0</v>
      </c>
      <c r="G843" s="9">
        <v>0</v>
      </c>
      <c r="H843" s="100">
        <f t="shared" si="60"/>
        <v>0</v>
      </c>
      <c r="I843" s="91">
        <f t="shared" si="61"/>
        <v>0</v>
      </c>
      <c r="J843" s="91">
        <f t="shared" si="62"/>
        <v>0</v>
      </c>
      <c r="K843" s="91">
        <f t="shared" si="63"/>
        <v>0</v>
      </c>
    </row>
    <row r="844" ht="20.25" customHeight="1" spans="1:11">
      <c r="A844" s="20"/>
      <c r="B844" s="114" t="s">
        <v>950</v>
      </c>
      <c r="C844" s="9">
        <v>0</v>
      </c>
      <c r="D844" s="9">
        <v>0</v>
      </c>
      <c r="E844" s="9">
        <v>0</v>
      </c>
      <c r="F844" s="9">
        <v>0</v>
      </c>
      <c r="G844" s="9">
        <v>0</v>
      </c>
      <c r="H844" s="100">
        <f t="shared" si="60"/>
        <v>0</v>
      </c>
      <c r="I844" s="91">
        <f t="shared" si="61"/>
        <v>0</v>
      </c>
      <c r="J844" s="91">
        <f t="shared" si="62"/>
        <v>0</v>
      </c>
      <c r="K844" s="91">
        <f t="shared" si="63"/>
        <v>0</v>
      </c>
    </row>
    <row r="845" ht="20.25" customHeight="1" spans="1:11">
      <c r="A845" s="20"/>
      <c r="B845" s="114" t="s">
        <v>951</v>
      </c>
      <c r="C845" s="9">
        <v>0</v>
      </c>
      <c r="D845" s="9">
        <v>0</v>
      </c>
      <c r="E845" s="9">
        <v>0</v>
      </c>
      <c r="F845" s="9">
        <v>0</v>
      </c>
      <c r="G845" s="9">
        <v>0</v>
      </c>
      <c r="H845" s="100">
        <f t="shared" si="60"/>
        <v>0</v>
      </c>
      <c r="I845" s="91">
        <f t="shared" si="61"/>
        <v>0</v>
      </c>
      <c r="J845" s="91">
        <f t="shared" si="62"/>
        <v>0</v>
      </c>
      <c r="K845" s="91">
        <f t="shared" si="63"/>
        <v>0</v>
      </c>
    </row>
    <row r="846" ht="20.25" customHeight="1" spans="1:11">
      <c r="A846" s="20"/>
      <c r="B846" s="114" t="s">
        <v>952</v>
      </c>
      <c r="C846" s="9">
        <v>0</v>
      </c>
      <c r="D846" s="9">
        <v>0</v>
      </c>
      <c r="E846" s="9">
        <v>0</v>
      </c>
      <c r="F846" s="9">
        <v>0</v>
      </c>
      <c r="G846" s="9">
        <v>0</v>
      </c>
      <c r="H846" s="100">
        <f t="shared" si="60"/>
        <v>0</v>
      </c>
      <c r="I846" s="91">
        <f t="shared" si="61"/>
        <v>0</v>
      </c>
      <c r="J846" s="91">
        <f t="shared" si="62"/>
        <v>0</v>
      </c>
      <c r="K846" s="91">
        <f t="shared" si="63"/>
        <v>0</v>
      </c>
    </row>
    <row r="847" ht="20.25" customHeight="1" spans="1:11">
      <c r="A847" s="20"/>
      <c r="B847" s="114" t="s">
        <v>953</v>
      </c>
      <c r="C847" s="9">
        <v>0</v>
      </c>
      <c r="D847" s="9">
        <v>0</v>
      </c>
      <c r="E847" s="9">
        <v>0</v>
      </c>
      <c r="F847" s="9">
        <v>0</v>
      </c>
      <c r="G847" s="9">
        <v>0</v>
      </c>
      <c r="H847" s="100">
        <f t="shared" si="60"/>
        <v>0</v>
      </c>
      <c r="I847" s="91">
        <f t="shared" si="61"/>
        <v>0</v>
      </c>
      <c r="J847" s="91">
        <f t="shared" si="62"/>
        <v>0</v>
      </c>
      <c r="K847" s="91">
        <f t="shared" si="63"/>
        <v>0</v>
      </c>
    </row>
    <row r="848" ht="20.25" customHeight="1" spans="1:11">
      <c r="A848" s="20"/>
      <c r="B848" s="114" t="s">
        <v>954</v>
      </c>
      <c r="C848" s="9">
        <v>0</v>
      </c>
      <c r="D848" s="9">
        <v>0</v>
      </c>
      <c r="E848" s="9">
        <v>115</v>
      </c>
      <c r="F848" s="9">
        <v>0</v>
      </c>
      <c r="G848" s="9">
        <v>115</v>
      </c>
      <c r="H848" s="100">
        <f t="shared" si="60"/>
        <v>0</v>
      </c>
      <c r="I848" s="91">
        <f t="shared" si="61"/>
        <v>0</v>
      </c>
      <c r="J848" s="91">
        <f t="shared" si="62"/>
        <v>100</v>
      </c>
      <c r="K848" s="91">
        <f t="shared" si="63"/>
        <v>0</v>
      </c>
    </row>
    <row r="849" ht="20.25" customHeight="1" spans="1:11">
      <c r="A849" s="20"/>
      <c r="B849" s="114" t="s">
        <v>955</v>
      </c>
      <c r="C849" s="9">
        <v>0</v>
      </c>
      <c r="D849" s="9">
        <v>0</v>
      </c>
      <c r="E849" s="9">
        <v>0</v>
      </c>
      <c r="F849" s="9">
        <v>0</v>
      </c>
      <c r="G849" s="9">
        <v>0</v>
      </c>
      <c r="H849" s="100">
        <f t="shared" si="60"/>
        <v>0</v>
      </c>
      <c r="I849" s="91">
        <f t="shared" si="61"/>
        <v>0</v>
      </c>
      <c r="J849" s="91">
        <f t="shared" si="62"/>
        <v>0</v>
      </c>
      <c r="K849" s="91">
        <f t="shared" si="63"/>
        <v>0</v>
      </c>
    </row>
    <row r="850" ht="20.25" customHeight="1" spans="1:11">
      <c r="A850" s="20"/>
      <c r="B850" s="114" t="s">
        <v>956</v>
      </c>
      <c r="C850" s="9">
        <v>0</v>
      </c>
      <c r="D850" s="9">
        <v>0</v>
      </c>
      <c r="E850" s="9">
        <v>0</v>
      </c>
      <c r="F850" s="9">
        <v>0</v>
      </c>
      <c r="G850" s="9">
        <v>115</v>
      </c>
      <c r="H850" s="100">
        <f t="shared" si="60"/>
        <v>0</v>
      </c>
      <c r="I850" s="91">
        <f t="shared" si="61"/>
        <v>0</v>
      </c>
      <c r="J850" s="91">
        <f t="shared" si="62"/>
        <v>0</v>
      </c>
      <c r="K850" s="91">
        <f t="shared" si="63"/>
        <v>0</v>
      </c>
    </row>
    <row r="851" ht="20.25" customHeight="1" spans="1:11">
      <c r="A851" s="20"/>
      <c r="B851" s="114" t="s">
        <v>957</v>
      </c>
      <c r="C851" s="9">
        <v>0</v>
      </c>
      <c r="D851" s="9">
        <v>0</v>
      </c>
      <c r="E851" s="9">
        <v>0</v>
      </c>
      <c r="F851" s="9">
        <v>0</v>
      </c>
      <c r="G851" s="9">
        <v>0</v>
      </c>
      <c r="H851" s="100">
        <f t="shared" si="60"/>
        <v>0</v>
      </c>
      <c r="I851" s="91">
        <f t="shared" si="61"/>
        <v>0</v>
      </c>
      <c r="J851" s="91">
        <f t="shared" si="62"/>
        <v>0</v>
      </c>
      <c r="K851" s="91">
        <f t="shared" si="63"/>
        <v>0</v>
      </c>
    </row>
    <row r="852" ht="20.25" customHeight="1" spans="1:11">
      <c r="A852" s="20"/>
      <c r="B852" s="114" t="s">
        <v>958</v>
      </c>
      <c r="C852" s="9">
        <v>0</v>
      </c>
      <c r="D852" s="9">
        <v>0</v>
      </c>
      <c r="E852" s="9">
        <v>0</v>
      </c>
      <c r="F852" s="9">
        <v>0</v>
      </c>
      <c r="G852" s="9">
        <v>0</v>
      </c>
      <c r="H852" s="100">
        <f t="shared" si="60"/>
        <v>0</v>
      </c>
      <c r="I852" s="91">
        <f t="shared" si="61"/>
        <v>0</v>
      </c>
      <c r="J852" s="91">
        <f t="shared" si="62"/>
        <v>0</v>
      </c>
      <c r="K852" s="91">
        <f t="shared" si="63"/>
        <v>0</v>
      </c>
    </row>
    <row r="853" ht="20.25" customHeight="1" spans="1:11">
      <c r="A853" s="20"/>
      <c r="B853" s="114" t="s">
        <v>959</v>
      </c>
      <c r="C853" s="9">
        <v>0</v>
      </c>
      <c r="D853" s="9">
        <v>200</v>
      </c>
      <c r="E853" s="9">
        <v>264</v>
      </c>
      <c r="F853" s="9">
        <v>0</v>
      </c>
      <c r="G853" s="9">
        <v>264</v>
      </c>
      <c r="H853" s="100">
        <f t="shared" si="60"/>
        <v>0</v>
      </c>
      <c r="I853" s="91">
        <f t="shared" si="61"/>
        <v>132</v>
      </c>
      <c r="J853" s="91">
        <f t="shared" si="62"/>
        <v>100</v>
      </c>
      <c r="K853" s="91">
        <f t="shared" si="63"/>
        <v>0</v>
      </c>
    </row>
    <row r="854" ht="20.25" customHeight="1" spans="1:11">
      <c r="A854" s="20"/>
      <c r="B854" s="114" t="s">
        <v>960</v>
      </c>
      <c r="C854" s="9">
        <v>0</v>
      </c>
      <c r="D854" s="9">
        <v>0</v>
      </c>
      <c r="E854" s="9">
        <v>0</v>
      </c>
      <c r="F854" s="9">
        <v>0</v>
      </c>
      <c r="G854" s="9">
        <v>0</v>
      </c>
      <c r="H854" s="100">
        <f t="shared" si="60"/>
        <v>0</v>
      </c>
      <c r="I854" s="91">
        <f t="shared" si="61"/>
        <v>0</v>
      </c>
      <c r="J854" s="91">
        <f t="shared" si="62"/>
        <v>0</v>
      </c>
      <c r="K854" s="91">
        <f t="shared" si="63"/>
        <v>0</v>
      </c>
    </row>
    <row r="855" ht="20.25" customHeight="1" spans="1:11">
      <c r="A855" s="20"/>
      <c r="B855" s="114" t="s">
        <v>961</v>
      </c>
      <c r="C855" s="9">
        <v>0</v>
      </c>
      <c r="D855" s="9">
        <v>0</v>
      </c>
      <c r="E855" s="9">
        <v>0</v>
      </c>
      <c r="F855" s="9">
        <v>0</v>
      </c>
      <c r="G855" s="9">
        <v>264</v>
      </c>
      <c r="H855" s="100">
        <f t="shared" si="60"/>
        <v>0</v>
      </c>
      <c r="I855" s="91">
        <f t="shared" si="61"/>
        <v>0</v>
      </c>
      <c r="J855" s="91">
        <f t="shared" si="62"/>
        <v>0</v>
      </c>
      <c r="K855" s="91">
        <f t="shared" si="63"/>
        <v>0</v>
      </c>
    </row>
    <row r="856" ht="20.25" customHeight="1" spans="1:11">
      <c r="A856" s="20" t="s">
        <v>962</v>
      </c>
      <c r="B856" s="114" t="s">
        <v>73</v>
      </c>
      <c r="C856" s="9">
        <v>0</v>
      </c>
      <c r="D856" s="9">
        <v>0</v>
      </c>
      <c r="E856" s="9">
        <v>104</v>
      </c>
      <c r="F856" s="9">
        <v>122</v>
      </c>
      <c r="G856" s="9">
        <v>104</v>
      </c>
      <c r="H856" s="100">
        <f t="shared" si="60"/>
        <v>0</v>
      </c>
      <c r="I856" s="91">
        <f t="shared" si="61"/>
        <v>0</v>
      </c>
      <c r="J856" s="91">
        <f t="shared" si="62"/>
        <v>100</v>
      </c>
      <c r="K856" s="91">
        <f t="shared" si="63"/>
        <v>85.2459016393443</v>
      </c>
    </row>
    <row r="857" ht="20.25" customHeight="1" spans="1:11">
      <c r="A857" s="20"/>
      <c r="B857" s="114" t="s">
        <v>963</v>
      </c>
      <c r="C857" s="9">
        <v>0</v>
      </c>
      <c r="D857" s="9">
        <v>0</v>
      </c>
      <c r="E857" s="9">
        <v>0</v>
      </c>
      <c r="F857" s="9">
        <v>0</v>
      </c>
      <c r="G857" s="9">
        <v>0</v>
      </c>
      <c r="H857" s="100">
        <f t="shared" si="60"/>
        <v>0</v>
      </c>
      <c r="I857" s="91">
        <f t="shared" si="61"/>
        <v>0</v>
      </c>
      <c r="J857" s="91">
        <f t="shared" si="62"/>
        <v>0</v>
      </c>
      <c r="K857" s="91">
        <f t="shared" si="63"/>
        <v>0</v>
      </c>
    </row>
    <row r="858" ht="20.25" customHeight="1" spans="1:11">
      <c r="A858" s="20"/>
      <c r="B858" s="114" t="s">
        <v>964</v>
      </c>
      <c r="C858" s="9">
        <v>0</v>
      </c>
      <c r="D858" s="9">
        <v>0</v>
      </c>
      <c r="E858" s="9">
        <v>0</v>
      </c>
      <c r="F858" s="9">
        <v>0</v>
      </c>
      <c r="G858" s="9">
        <v>0</v>
      </c>
      <c r="H858" s="100">
        <f t="shared" si="60"/>
        <v>0</v>
      </c>
      <c r="I858" s="91">
        <f t="shared" si="61"/>
        <v>0</v>
      </c>
      <c r="J858" s="91">
        <f t="shared" si="62"/>
        <v>0</v>
      </c>
      <c r="K858" s="91">
        <f t="shared" si="63"/>
        <v>0</v>
      </c>
    </row>
    <row r="859" ht="20.25" customHeight="1" spans="1:11">
      <c r="A859" s="20"/>
      <c r="B859" s="114" t="s">
        <v>965</v>
      </c>
      <c r="C859" s="9">
        <v>0</v>
      </c>
      <c r="D859" s="9">
        <v>0</v>
      </c>
      <c r="E859" s="9">
        <v>0</v>
      </c>
      <c r="F859" s="9">
        <v>0</v>
      </c>
      <c r="G859" s="9">
        <v>0</v>
      </c>
      <c r="H859" s="100">
        <f t="shared" si="60"/>
        <v>0</v>
      </c>
      <c r="I859" s="91">
        <f t="shared" si="61"/>
        <v>0</v>
      </c>
      <c r="J859" s="91">
        <f t="shared" si="62"/>
        <v>0</v>
      </c>
      <c r="K859" s="91">
        <f t="shared" si="63"/>
        <v>0</v>
      </c>
    </row>
    <row r="860" ht="20.25" customHeight="1" spans="1:11">
      <c r="A860" s="20"/>
      <c r="B860" s="114" t="s">
        <v>966</v>
      </c>
      <c r="C860" s="9">
        <v>0</v>
      </c>
      <c r="D860" s="9">
        <v>0</v>
      </c>
      <c r="E860" s="9">
        <v>0</v>
      </c>
      <c r="F860" s="9">
        <v>0</v>
      </c>
      <c r="G860" s="9">
        <v>0</v>
      </c>
      <c r="H860" s="100">
        <f t="shared" si="60"/>
        <v>0</v>
      </c>
      <c r="I860" s="91">
        <f t="shared" si="61"/>
        <v>0</v>
      </c>
      <c r="J860" s="91">
        <f t="shared" si="62"/>
        <v>0</v>
      </c>
      <c r="K860" s="91">
        <f t="shared" si="63"/>
        <v>0</v>
      </c>
    </row>
    <row r="861" ht="20.25" customHeight="1" spans="1:11">
      <c r="A861" s="20"/>
      <c r="B861" s="114" t="s">
        <v>967</v>
      </c>
      <c r="C861" s="9">
        <v>0</v>
      </c>
      <c r="D861" s="9">
        <v>0</v>
      </c>
      <c r="E861" s="9">
        <v>0</v>
      </c>
      <c r="F861" s="9">
        <v>0</v>
      </c>
      <c r="G861" s="9">
        <v>0</v>
      </c>
      <c r="H861" s="100">
        <f t="shared" si="60"/>
        <v>0</v>
      </c>
      <c r="I861" s="91">
        <f t="shared" si="61"/>
        <v>0</v>
      </c>
      <c r="J861" s="91">
        <f t="shared" si="62"/>
        <v>0</v>
      </c>
      <c r="K861" s="91">
        <f t="shared" si="63"/>
        <v>0</v>
      </c>
    </row>
    <row r="862" ht="20.25" customHeight="1" spans="1:11">
      <c r="A862" s="20"/>
      <c r="B862" s="114" t="s">
        <v>968</v>
      </c>
      <c r="C862" s="9">
        <v>0</v>
      </c>
      <c r="D862" s="9">
        <v>0</v>
      </c>
      <c r="E862" s="9">
        <v>0</v>
      </c>
      <c r="F862" s="9">
        <v>0</v>
      </c>
      <c r="G862" s="9">
        <v>0</v>
      </c>
      <c r="H862" s="100">
        <f t="shared" si="60"/>
        <v>0</v>
      </c>
      <c r="I862" s="91">
        <f t="shared" si="61"/>
        <v>0</v>
      </c>
      <c r="J862" s="91">
        <f t="shared" si="62"/>
        <v>0</v>
      </c>
      <c r="K862" s="91">
        <f t="shared" si="63"/>
        <v>0</v>
      </c>
    </row>
    <row r="863" ht="20.25" customHeight="1" spans="1:11">
      <c r="A863" s="20"/>
      <c r="B863" s="114" t="s">
        <v>969</v>
      </c>
      <c r="C863" s="9">
        <v>0</v>
      </c>
      <c r="D863" s="9">
        <v>0</v>
      </c>
      <c r="E863" s="9">
        <v>0</v>
      </c>
      <c r="F863" s="9">
        <v>0</v>
      </c>
      <c r="G863" s="9">
        <v>0</v>
      </c>
      <c r="H863" s="100">
        <f t="shared" si="60"/>
        <v>0</v>
      </c>
      <c r="I863" s="91">
        <f t="shared" si="61"/>
        <v>0</v>
      </c>
      <c r="J863" s="91">
        <f t="shared" si="62"/>
        <v>0</v>
      </c>
      <c r="K863" s="91">
        <f t="shared" si="63"/>
        <v>0</v>
      </c>
    </row>
    <row r="864" ht="20.25" customHeight="1" spans="1:11">
      <c r="A864" s="20"/>
      <c r="B864" s="114" t="s">
        <v>970</v>
      </c>
      <c r="C864" s="9">
        <v>0</v>
      </c>
      <c r="D864" s="9">
        <v>0</v>
      </c>
      <c r="E864" s="9">
        <v>0</v>
      </c>
      <c r="F864" s="9">
        <v>0</v>
      </c>
      <c r="G864" s="9">
        <v>0</v>
      </c>
      <c r="H864" s="100">
        <f t="shared" si="60"/>
        <v>0</v>
      </c>
      <c r="I864" s="91">
        <f t="shared" si="61"/>
        <v>0</v>
      </c>
      <c r="J864" s="91">
        <f t="shared" si="62"/>
        <v>0</v>
      </c>
      <c r="K864" s="91">
        <f t="shared" si="63"/>
        <v>0</v>
      </c>
    </row>
    <row r="865" ht="20.25" customHeight="1" spans="1:11">
      <c r="A865" s="20"/>
      <c r="B865" s="114" t="s">
        <v>971</v>
      </c>
      <c r="C865" s="9">
        <v>0</v>
      </c>
      <c r="D865" s="9">
        <v>0</v>
      </c>
      <c r="E865" s="9">
        <v>0</v>
      </c>
      <c r="F865" s="9">
        <v>0</v>
      </c>
      <c r="G865" s="9">
        <v>0</v>
      </c>
      <c r="H865" s="100">
        <f t="shared" si="60"/>
        <v>0</v>
      </c>
      <c r="I865" s="91">
        <f t="shared" si="61"/>
        <v>0</v>
      </c>
      <c r="J865" s="91">
        <f t="shared" si="62"/>
        <v>0</v>
      </c>
      <c r="K865" s="91">
        <f t="shared" si="63"/>
        <v>0</v>
      </c>
    </row>
    <row r="866" ht="20.25" customHeight="1" spans="1:11">
      <c r="A866" s="20"/>
      <c r="B866" s="114" t="s">
        <v>972</v>
      </c>
      <c r="C866" s="9">
        <v>0</v>
      </c>
      <c r="D866" s="9">
        <v>0</v>
      </c>
      <c r="E866" s="9">
        <v>0</v>
      </c>
      <c r="F866" s="9">
        <v>0</v>
      </c>
      <c r="G866" s="9">
        <v>0</v>
      </c>
      <c r="H866" s="100">
        <f t="shared" si="60"/>
        <v>0</v>
      </c>
      <c r="I866" s="91">
        <f t="shared" si="61"/>
        <v>0</v>
      </c>
      <c r="J866" s="91">
        <f t="shared" si="62"/>
        <v>0</v>
      </c>
      <c r="K866" s="91">
        <f t="shared" si="63"/>
        <v>0</v>
      </c>
    </row>
    <row r="867" ht="20.25" customHeight="1" spans="1:11">
      <c r="A867" s="20"/>
      <c r="B867" s="114" t="s">
        <v>973</v>
      </c>
      <c r="C867" s="9">
        <v>0</v>
      </c>
      <c r="D867" s="9">
        <v>0</v>
      </c>
      <c r="E867" s="9">
        <v>0</v>
      </c>
      <c r="F867" s="9">
        <v>0</v>
      </c>
      <c r="G867" s="9">
        <v>0</v>
      </c>
      <c r="H867" s="100">
        <f t="shared" si="60"/>
        <v>0</v>
      </c>
      <c r="I867" s="91">
        <f t="shared" si="61"/>
        <v>0</v>
      </c>
      <c r="J867" s="91">
        <f t="shared" si="62"/>
        <v>0</v>
      </c>
      <c r="K867" s="91">
        <f t="shared" si="63"/>
        <v>0</v>
      </c>
    </row>
    <row r="868" ht="20.25" customHeight="1" spans="1:11">
      <c r="A868" s="20"/>
      <c r="B868" s="114" t="s">
        <v>974</v>
      </c>
      <c r="C868" s="9">
        <v>0</v>
      </c>
      <c r="D868" s="9">
        <v>0</v>
      </c>
      <c r="E868" s="9">
        <v>0</v>
      </c>
      <c r="F868" s="9">
        <v>0</v>
      </c>
      <c r="G868" s="9">
        <v>0</v>
      </c>
      <c r="H868" s="100">
        <f t="shared" si="60"/>
        <v>0</v>
      </c>
      <c r="I868" s="91">
        <f t="shared" si="61"/>
        <v>0</v>
      </c>
      <c r="J868" s="91">
        <f t="shared" si="62"/>
        <v>0</v>
      </c>
      <c r="K868" s="91">
        <f t="shared" si="63"/>
        <v>0</v>
      </c>
    </row>
    <row r="869" ht="20.25" customHeight="1" spans="1:11">
      <c r="A869" s="20"/>
      <c r="B869" s="114" t="s">
        <v>975</v>
      </c>
      <c r="C869" s="9">
        <v>0</v>
      </c>
      <c r="D869" s="9">
        <v>0</v>
      </c>
      <c r="E869" s="9">
        <v>0</v>
      </c>
      <c r="F869" s="9">
        <v>0</v>
      </c>
      <c r="G869" s="9">
        <v>0</v>
      </c>
      <c r="H869" s="100">
        <f t="shared" si="60"/>
        <v>0</v>
      </c>
      <c r="I869" s="91">
        <f t="shared" si="61"/>
        <v>0</v>
      </c>
      <c r="J869" s="91">
        <f t="shared" si="62"/>
        <v>0</v>
      </c>
      <c r="K869" s="91">
        <f t="shared" si="63"/>
        <v>0</v>
      </c>
    </row>
    <row r="870" ht="20.25" customHeight="1" spans="1:11">
      <c r="A870" s="20"/>
      <c r="B870" s="114" t="s">
        <v>976</v>
      </c>
      <c r="C870" s="9">
        <v>0</v>
      </c>
      <c r="D870" s="9">
        <v>0</v>
      </c>
      <c r="E870" s="9">
        <v>0</v>
      </c>
      <c r="F870" s="9">
        <v>0</v>
      </c>
      <c r="G870" s="9">
        <v>0</v>
      </c>
      <c r="H870" s="100">
        <f t="shared" si="60"/>
        <v>0</v>
      </c>
      <c r="I870" s="91">
        <f t="shared" si="61"/>
        <v>0</v>
      </c>
      <c r="J870" s="91">
        <f t="shared" si="62"/>
        <v>0</v>
      </c>
      <c r="K870" s="91">
        <f t="shared" si="63"/>
        <v>0</v>
      </c>
    </row>
    <row r="871" ht="20.25" customHeight="1" spans="1:11">
      <c r="A871" s="20"/>
      <c r="B871" s="114" t="s">
        <v>977</v>
      </c>
      <c r="C871" s="9">
        <v>0</v>
      </c>
      <c r="D871" s="9">
        <v>0</v>
      </c>
      <c r="E871" s="9">
        <v>0</v>
      </c>
      <c r="F871" s="9">
        <v>0</v>
      </c>
      <c r="G871" s="9">
        <v>0</v>
      </c>
      <c r="H871" s="100">
        <f t="shared" si="60"/>
        <v>0</v>
      </c>
      <c r="I871" s="91">
        <f t="shared" si="61"/>
        <v>0</v>
      </c>
      <c r="J871" s="91">
        <f t="shared" si="62"/>
        <v>0</v>
      </c>
      <c r="K871" s="91">
        <f t="shared" si="63"/>
        <v>0</v>
      </c>
    </row>
    <row r="872" ht="20.25" customHeight="1" spans="1:11">
      <c r="A872" s="20"/>
      <c r="B872" s="114" t="s">
        <v>978</v>
      </c>
      <c r="C872" s="9">
        <v>0</v>
      </c>
      <c r="D872" s="9">
        <v>0</v>
      </c>
      <c r="E872" s="9">
        <v>0</v>
      </c>
      <c r="F872" s="9">
        <v>0</v>
      </c>
      <c r="G872" s="9">
        <v>0</v>
      </c>
      <c r="H872" s="100">
        <f t="shared" ref="H872:H935" si="64">IF(C872&lt;&gt;0,(G872/C872)*100,0)</f>
        <v>0</v>
      </c>
      <c r="I872" s="91">
        <f t="shared" ref="I872:I935" si="65">IF(D872&lt;&gt;0,(G872/D872)*100,0)</f>
        <v>0</v>
      </c>
      <c r="J872" s="91">
        <f t="shared" ref="J872:J935" si="66">IF(E872&lt;&gt;0,(G872/E872)*100,0)</f>
        <v>0</v>
      </c>
      <c r="K872" s="91">
        <f t="shared" ref="K872:K935" si="67">IF(F872&lt;&gt;0,(G872/F872)*100,0)</f>
        <v>0</v>
      </c>
    </row>
    <row r="873" ht="20.25" customHeight="1" spans="1:11">
      <c r="A873" s="20"/>
      <c r="B873" s="114" t="s">
        <v>979</v>
      </c>
      <c r="C873" s="9">
        <v>0</v>
      </c>
      <c r="D873" s="9">
        <v>0</v>
      </c>
      <c r="E873" s="9">
        <v>0</v>
      </c>
      <c r="F873" s="9">
        <v>0</v>
      </c>
      <c r="G873" s="9">
        <v>0</v>
      </c>
      <c r="H873" s="100">
        <f t="shared" si="64"/>
        <v>0</v>
      </c>
      <c r="I873" s="91">
        <f t="shared" si="65"/>
        <v>0</v>
      </c>
      <c r="J873" s="91">
        <f t="shared" si="66"/>
        <v>0</v>
      </c>
      <c r="K873" s="91">
        <f t="shared" si="67"/>
        <v>0</v>
      </c>
    </row>
    <row r="874" ht="20.25" customHeight="1" spans="1:11">
      <c r="A874" s="20"/>
      <c r="B874" s="114" t="s">
        <v>980</v>
      </c>
      <c r="C874" s="9">
        <v>0</v>
      </c>
      <c r="D874" s="9">
        <v>0</v>
      </c>
      <c r="E874" s="9">
        <v>0</v>
      </c>
      <c r="F874" s="9">
        <v>0</v>
      </c>
      <c r="G874" s="9">
        <v>0</v>
      </c>
      <c r="H874" s="100">
        <f t="shared" si="64"/>
        <v>0</v>
      </c>
      <c r="I874" s="91">
        <f t="shared" si="65"/>
        <v>0</v>
      </c>
      <c r="J874" s="91">
        <f t="shared" si="66"/>
        <v>0</v>
      </c>
      <c r="K874" s="91">
        <f t="shared" si="67"/>
        <v>0</v>
      </c>
    </row>
    <row r="875" ht="20.25" customHeight="1" spans="1:11">
      <c r="A875" s="20"/>
      <c r="B875" s="114" t="s">
        <v>981</v>
      </c>
      <c r="C875" s="9">
        <v>0</v>
      </c>
      <c r="D875" s="9">
        <v>0</v>
      </c>
      <c r="E875" s="9">
        <v>0</v>
      </c>
      <c r="F875" s="9">
        <v>0</v>
      </c>
      <c r="G875" s="9">
        <v>0</v>
      </c>
      <c r="H875" s="100">
        <f t="shared" si="64"/>
        <v>0</v>
      </c>
      <c r="I875" s="91">
        <f t="shared" si="65"/>
        <v>0</v>
      </c>
      <c r="J875" s="91">
        <f t="shared" si="66"/>
        <v>0</v>
      </c>
      <c r="K875" s="91">
        <f t="shared" si="67"/>
        <v>0</v>
      </c>
    </row>
    <row r="876" ht="20.25" customHeight="1" spans="1:11">
      <c r="A876" s="20"/>
      <c r="B876" s="114" t="s">
        <v>982</v>
      </c>
      <c r="C876" s="9">
        <v>0</v>
      </c>
      <c r="D876" s="9">
        <v>0</v>
      </c>
      <c r="E876" s="9">
        <v>0</v>
      </c>
      <c r="F876" s="9">
        <v>0</v>
      </c>
      <c r="G876" s="9">
        <v>0</v>
      </c>
      <c r="H876" s="100">
        <f t="shared" si="64"/>
        <v>0</v>
      </c>
      <c r="I876" s="91">
        <f t="shared" si="65"/>
        <v>0</v>
      </c>
      <c r="J876" s="91">
        <f t="shared" si="66"/>
        <v>0</v>
      </c>
      <c r="K876" s="91">
        <f t="shared" si="67"/>
        <v>0</v>
      </c>
    </row>
    <row r="877" ht="20.25" customHeight="1" spans="1:11">
      <c r="A877" s="20"/>
      <c r="B877" s="114" t="s">
        <v>983</v>
      </c>
      <c r="C877" s="9">
        <v>0</v>
      </c>
      <c r="D877" s="9">
        <v>0</v>
      </c>
      <c r="E877" s="9">
        <v>0</v>
      </c>
      <c r="F877" s="9">
        <v>0</v>
      </c>
      <c r="G877" s="9">
        <v>0</v>
      </c>
      <c r="H877" s="100">
        <f t="shared" si="64"/>
        <v>0</v>
      </c>
      <c r="I877" s="91">
        <f t="shared" si="65"/>
        <v>0</v>
      </c>
      <c r="J877" s="91">
        <f t="shared" si="66"/>
        <v>0</v>
      </c>
      <c r="K877" s="91">
        <f t="shared" si="67"/>
        <v>0</v>
      </c>
    </row>
    <row r="878" ht="20.25" customHeight="1" spans="1:11">
      <c r="A878" s="20"/>
      <c r="B878" s="114" t="s">
        <v>984</v>
      </c>
      <c r="C878" s="9">
        <v>0</v>
      </c>
      <c r="D878" s="9">
        <v>0</v>
      </c>
      <c r="E878" s="9">
        <v>0</v>
      </c>
      <c r="F878" s="9">
        <v>0</v>
      </c>
      <c r="G878" s="9">
        <v>0</v>
      </c>
      <c r="H878" s="100">
        <f t="shared" si="64"/>
        <v>0</v>
      </c>
      <c r="I878" s="91">
        <f t="shared" si="65"/>
        <v>0</v>
      </c>
      <c r="J878" s="91">
        <f t="shared" si="66"/>
        <v>0</v>
      </c>
      <c r="K878" s="91">
        <f t="shared" si="67"/>
        <v>0</v>
      </c>
    </row>
    <row r="879" ht="20.25" customHeight="1" spans="1:11">
      <c r="A879" s="20"/>
      <c r="B879" s="114" t="s">
        <v>985</v>
      </c>
      <c r="C879" s="9">
        <v>0</v>
      </c>
      <c r="D879" s="9">
        <v>0</v>
      </c>
      <c r="E879" s="9">
        <v>0</v>
      </c>
      <c r="F879" s="9">
        <v>0</v>
      </c>
      <c r="G879" s="9">
        <v>0</v>
      </c>
      <c r="H879" s="100">
        <f t="shared" si="64"/>
        <v>0</v>
      </c>
      <c r="I879" s="91">
        <f t="shared" si="65"/>
        <v>0</v>
      </c>
      <c r="J879" s="91">
        <f t="shared" si="66"/>
        <v>0</v>
      </c>
      <c r="K879" s="91">
        <f t="shared" si="67"/>
        <v>0</v>
      </c>
    </row>
    <row r="880" ht="20.25" customHeight="1" spans="1:11">
      <c r="A880" s="20"/>
      <c r="B880" s="114" t="s">
        <v>986</v>
      </c>
      <c r="C880" s="9">
        <v>0</v>
      </c>
      <c r="D880" s="9">
        <v>0</v>
      </c>
      <c r="E880" s="9">
        <v>0</v>
      </c>
      <c r="F880" s="9">
        <v>0</v>
      </c>
      <c r="G880" s="9">
        <v>0</v>
      </c>
      <c r="H880" s="100">
        <f t="shared" si="64"/>
        <v>0</v>
      </c>
      <c r="I880" s="91">
        <f t="shared" si="65"/>
        <v>0</v>
      </c>
      <c r="J880" s="91">
        <f t="shared" si="66"/>
        <v>0</v>
      </c>
      <c r="K880" s="91">
        <f t="shared" si="67"/>
        <v>0</v>
      </c>
    </row>
    <row r="881" ht="20.25" customHeight="1" spans="1:11">
      <c r="A881" s="20"/>
      <c r="B881" s="114" t="s">
        <v>987</v>
      </c>
      <c r="C881" s="9">
        <v>0</v>
      </c>
      <c r="D881" s="9">
        <v>0</v>
      </c>
      <c r="E881" s="9">
        <v>0</v>
      </c>
      <c r="F881" s="9">
        <v>0</v>
      </c>
      <c r="G881" s="9">
        <v>0</v>
      </c>
      <c r="H881" s="100">
        <f t="shared" si="64"/>
        <v>0</v>
      </c>
      <c r="I881" s="91">
        <f t="shared" si="65"/>
        <v>0</v>
      </c>
      <c r="J881" s="91">
        <f t="shared" si="66"/>
        <v>0</v>
      </c>
      <c r="K881" s="91">
        <f t="shared" si="67"/>
        <v>0</v>
      </c>
    </row>
    <row r="882" ht="20.25" customHeight="1" spans="1:11">
      <c r="A882" s="20"/>
      <c r="B882" s="114" t="s">
        <v>988</v>
      </c>
      <c r="C882" s="9">
        <v>0</v>
      </c>
      <c r="D882" s="9">
        <v>0</v>
      </c>
      <c r="E882" s="9">
        <v>0</v>
      </c>
      <c r="F882" s="9">
        <v>0</v>
      </c>
      <c r="G882" s="9">
        <v>0</v>
      </c>
      <c r="H882" s="100">
        <f t="shared" si="64"/>
        <v>0</v>
      </c>
      <c r="I882" s="91">
        <f t="shared" si="65"/>
        <v>0</v>
      </c>
      <c r="J882" s="91">
        <f t="shared" si="66"/>
        <v>0</v>
      </c>
      <c r="K882" s="91">
        <f t="shared" si="67"/>
        <v>0</v>
      </c>
    </row>
    <row r="883" ht="20.25" customHeight="1" spans="1:11">
      <c r="A883" s="20"/>
      <c r="B883" s="114" t="s">
        <v>989</v>
      </c>
      <c r="C883" s="9">
        <v>0</v>
      </c>
      <c r="D883" s="9">
        <v>0</v>
      </c>
      <c r="E883" s="9">
        <v>0</v>
      </c>
      <c r="F883" s="9">
        <v>0</v>
      </c>
      <c r="G883" s="9">
        <v>0</v>
      </c>
      <c r="H883" s="100">
        <f t="shared" si="64"/>
        <v>0</v>
      </c>
      <c r="I883" s="91">
        <f t="shared" si="65"/>
        <v>0</v>
      </c>
      <c r="J883" s="91">
        <f t="shared" si="66"/>
        <v>0</v>
      </c>
      <c r="K883" s="91">
        <f t="shared" si="67"/>
        <v>0</v>
      </c>
    </row>
    <row r="884" ht="20.25" customHeight="1" spans="1:11">
      <c r="A884" s="20"/>
      <c r="B884" s="114" t="s">
        <v>990</v>
      </c>
      <c r="C884" s="9">
        <v>0</v>
      </c>
      <c r="D884" s="9">
        <v>0</v>
      </c>
      <c r="E884" s="9">
        <v>0</v>
      </c>
      <c r="F884" s="9">
        <v>0</v>
      </c>
      <c r="G884" s="9">
        <v>0</v>
      </c>
      <c r="H884" s="100">
        <f t="shared" si="64"/>
        <v>0</v>
      </c>
      <c r="I884" s="91">
        <f t="shared" si="65"/>
        <v>0</v>
      </c>
      <c r="J884" s="91">
        <f t="shared" si="66"/>
        <v>0</v>
      </c>
      <c r="K884" s="91">
        <f t="shared" si="67"/>
        <v>0</v>
      </c>
    </row>
    <row r="885" ht="20.25" customHeight="1" spans="1:11">
      <c r="A885" s="20"/>
      <c r="B885" s="114" t="s">
        <v>991</v>
      </c>
      <c r="C885" s="9">
        <v>0</v>
      </c>
      <c r="D885" s="9">
        <v>0</v>
      </c>
      <c r="E885" s="9">
        <v>0</v>
      </c>
      <c r="F885" s="9">
        <v>0</v>
      </c>
      <c r="G885" s="9">
        <v>0</v>
      </c>
      <c r="H885" s="100">
        <f t="shared" si="64"/>
        <v>0</v>
      </c>
      <c r="I885" s="91">
        <f t="shared" si="65"/>
        <v>0</v>
      </c>
      <c r="J885" s="91">
        <f t="shared" si="66"/>
        <v>0</v>
      </c>
      <c r="K885" s="91">
        <f t="shared" si="67"/>
        <v>0</v>
      </c>
    </row>
    <row r="886" ht="20.25" customHeight="1" spans="1:11">
      <c r="A886" s="20"/>
      <c r="B886" s="114" t="s">
        <v>992</v>
      </c>
      <c r="C886" s="9">
        <v>0</v>
      </c>
      <c r="D886" s="9">
        <v>0</v>
      </c>
      <c r="E886" s="9">
        <v>0</v>
      </c>
      <c r="F886" s="9">
        <v>0</v>
      </c>
      <c r="G886" s="9">
        <v>0</v>
      </c>
      <c r="H886" s="100">
        <f t="shared" si="64"/>
        <v>0</v>
      </c>
      <c r="I886" s="91">
        <f t="shared" si="65"/>
        <v>0</v>
      </c>
      <c r="J886" s="91">
        <f t="shared" si="66"/>
        <v>0</v>
      </c>
      <c r="K886" s="91">
        <f t="shared" si="67"/>
        <v>0</v>
      </c>
    </row>
    <row r="887" ht="20.25" customHeight="1" spans="1:11">
      <c r="A887" s="20"/>
      <c r="B887" s="114" t="s">
        <v>993</v>
      </c>
      <c r="C887" s="9">
        <v>0</v>
      </c>
      <c r="D887" s="9">
        <v>0</v>
      </c>
      <c r="E887" s="9">
        <v>0</v>
      </c>
      <c r="F887" s="9">
        <v>0</v>
      </c>
      <c r="G887" s="9">
        <v>0</v>
      </c>
      <c r="H887" s="100">
        <f t="shared" si="64"/>
        <v>0</v>
      </c>
      <c r="I887" s="91">
        <f t="shared" si="65"/>
        <v>0</v>
      </c>
      <c r="J887" s="91">
        <f t="shared" si="66"/>
        <v>0</v>
      </c>
      <c r="K887" s="91">
        <f t="shared" si="67"/>
        <v>0</v>
      </c>
    </row>
    <row r="888" ht="20.25" customHeight="1" spans="1:11">
      <c r="A888" s="20"/>
      <c r="B888" s="114" t="s">
        <v>994</v>
      </c>
      <c r="C888" s="9">
        <v>0</v>
      </c>
      <c r="D888" s="9">
        <v>0</v>
      </c>
      <c r="E888" s="9">
        <v>50</v>
      </c>
      <c r="F888" s="9">
        <v>57</v>
      </c>
      <c r="G888" s="9">
        <v>50</v>
      </c>
      <c r="H888" s="100">
        <f t="shared" si="64"/>
        <v>0</v>
      </c>
      <c r="I888" s="91">
        <f t="shared" si="65"/>
        <v>0</v>
      </c>
      <c r="J888" s="91">
        <f t="shared" si="66"/>
        <v>100</v>
      </c>
      <c r="K888" s="91">
        <f t="shared" si="67"/>
        <v>87.719298245614</v>
      </c>
    </row>
    <row r="889" ht="20.25" customHeight="1" spans="1:11">
      <c r="A889" s="20"/>
      <c r="B889" s="114" t="s">
        <v>995</v>
      </c>
      <c r="C889" s="9">
        <v>0</v>
      </c>
      <c r="D889" s="9">
        <v>0</v>
      </c>
      <c r="E889" s="9">
        <v>0</v>
      </c>
      <c r="F889" s="9">
        <v>0</v>
      </c>
      <c r="G889" s="9">
        <v>0</v>
      </c>
      <c r="H889" s="100">
        <f t="shared" si="64"/>
        <v>0</v>
      </c>
      <c r="I889" s="91">
        <f t="shared" si="65"/>
        <v>0</v>
      </c>
      <c r="J889" s="91">
        <f t="shared" si="66"/>
        <v>0</v>
      </c>
      <c r="K889" s="91">
        <f t="shared" si="67"/>
        <v>0</v>
      </c>
    </row>
    <row r="890" ht="20.25" customHeight="1" spans="1:11">
      <c r="A890" s="20"/>
      <c r="B890" s="114" t="s">
        <v>996</v>
      </c>
      <c r="C890" s="9">
        <v>0</v>
      </c>
      <c r="D890" s="9">
        <v>0</v>
      </c>
      <c r="E890" s="9">
        <v>0</v>
      </c>
      <c r="F890" s="9">
        <v>0</v>
      </c>
      <c r="G890" s="9">
        <v>0</v>
      </c>
      <c r="H890" s="100">
        <f t="shared" si="64"/>
        <v>0</v>
      </c>
      <c r="I890" s="91">
        <f t="shared" si="65"/>
        <v>0</v>
      </c>
      <c r="J890" s="91">
        <f t="shared" si="66"/>
        <v>0</v>
      </c>
      <c r="K890" s="91">
        <f t="shared" si="67"/>
        <v>0</v>
      </c>
    </row>
    <row r="891" ht="20.25" customHeight="1" spans="1:11">
      <c r="A891" s="20"/>
      <c r="B891" s="114" t="s">
        <v>997</v>
      </c>
      <c r="C891" s="9">
        <v>0</v>
      </c>
      <c r="D891" s="9">
        <v>0</v>
      </c>
      <c r="E891" s="9">
        <v>0</v>
      </c>
      <c r="F891" s="9">
        <v>0</v>
      </c>
      <c r="G891" s="9">
        <v>0</v>
      </c>
      <c r="H891" s="100">
        <f t="shared" si="64"/>
        <v>0</v>
      </c>
      <c r="I891" s="91">
        <f t="shared" si="65"/>
        <v>0</v>
      </c>
      <c r="J891" s="91">
        <f t="shared" si="66"/>
        <v>0</v>
      </c>
      <c r="K891" s="91">
        <f t="shared" si="67"/>
        <v>0</v>
      </c>
    </row>
    <row r="892" ht="20.25" customHeight="1" spans="1:11">
      <c r="A892" s="20"/>
      <c r="B892" s="114" t="s">
        <v>998</v>
      </c>
      <c r="C892" s="9">
        <v>0</v>
      </c>
      <c r="D892" s="9">
        <v>0</v>
      </c>
      <c r="E892" s="9">
        <v>0</v>
      </c>
      <c r="F892" s="9">
        <v>0</v>
      </c>
      <c r="G892" s="9">
        <v>0</v>
      </c>
      <c r="H892" s="100">
        <f t="shared" si="64"/>
        <v>0</v>
      </c>
      <c r="I892" s="91">
        <f t="shared" si="65"/>
        <v>0</v>
      </c>
      <c r="J892" s="91">
        <f t="shared" si="66"/>
        <v>0</v>
      </c>
      <c r="K892" s="91">
        <f t="shared" si="67"/>
        <v>0</v>
      </c>
    </row>
    <row r="893" ht="20.25" customHeight="1" spans="1:11">
      <c r="A893" s="20"/>
      <c r="B893" s="114" t="s">
        <v>999</v>
      </c>
      <c r="C893" s="9">
        <v>0</v>
      </c>
      <c r="D893" s="9">
        <v>0</v>
      </c>
      <c r="E893" s="9">
        <v>0</v>
      </c>
      <c r="F893" s="9">
        <v>0</v>
      </c>
      <c r="G893" s="9">
        <v>0</v>
      </c>
      <c r="H893" s="100">
        <f t="shared" si="64"/>
        <v>0</v>
      </c>
      <c r="I893" s="91">
        <f t="shared" si="65"/>
        <v>0</v>
      </c>
      <c r="J893" s="91">
        <f t="shared" si="66"/>
        <v>0</v>
      </c>
      <c r="K893" s="91">
        <f t="shared" si="67"/>
        <v>0</v>
      </c>
    </row>
    <row r="894" ht="20.25" customHeight="1" spans="1:11">
      <c r="A894" s="20"/>
      <c r="B894" s="114" t="s">
        <v>1000</v>
      </c>
      <c r="C894" s="9">
        <v>0</v>
      </c>
      <c r="D894" s="9">
        <v>0</v>
      </c>
      <c r="E894" s="9">
        <v>0</v>
      </c>
      <c r="F894" s="9">
        <v>0</v>
      </c>
      <c r="G894" s="9">
        <v>0</v>
      </c>
      <c r="H894" s="100">
        <f t="shared" si="64"/>
        <v>0</v>
      </c>
      <c r="I894" s="91">
        <f t="shared" si="65"/>
        <v>0</v>
      </c>
      <c r="J894" s="91">
        <f t="shared" si="66"/>
        <v>0</v>
      </c>
      <c r="K894" s="91">
        <f t="shared" si="67"/>
        <v>0</v>
      </c>
    </row>
    <row r="895" ht="20.25" customHeight="1" spans="1:11">
      <c r="A895" s="20"/>
      <c r="B895" s="114" t="s">
        <v>1001</v>
      </c>
      <c r="C895" s="9">
        <v>0</v>
      </c>
      <c r="D895" s="9">
        <v>0</v>
      </c>
      <c r="E895" s="9">
        <v>0</v>
      </c>
      <c r="F895" s="9">
        <v>0</v>
      </c>
      <c r="G895" s="9">
        <v>25</v>
      </c>
      <c r="H895" s="100">
        <f t="shared" si="64"/>
        <v>0</v>
      </c>
      <c r="I895" s="91">
        <f t="shared" si="65"/>
        <v>0</v>
      </c>
      <c r="J895" s="91">
        <f t="shared" si="66"/>
        <v>0</v>
      </c>
      <c r="K895" s="91">
        <f t="shared" si="67"/>
        <v>0</v>
      </c>
    </row>
    <row r="896" ht="20.25" customHeight="1" spans="1:11">
      <c r="A896" s="20"/>
      <c r="B896" s="114" t="s">
        <v>1002</v>
      </c>
      <c r="C896" s="9">
        <v>0</v>
      </c>
      <c r="D896" s="9">
        <v>0</v>
      </c>
      <c r="E896" s="9">
        <v>0</v>
      </c>
      <c r="F896" s="9">
        <v>57</v>
      </c>
      <c r="G896" s="9">
        <v>16</v>
      </c>
      <c r="H896" s="100">
        <f t="shared" si="64"/>
        <v>0</v>
      </c>
      <c r="I896" s="91">
        <f t="shared" si="65"/>
        <v>0</v>
      </c>
      <c r="J896" s="91">
        <f t="shared" si="66"/>
        <v>0</v>
      </c>
      <c r="K896" s="91">
        <f t="shared" si="67"/>
        <v>28.0701754385965</v>
      </c>
    </row>
    <row r="897" ht="20.25" customHeight="1" spans="1:11">
      <c r="A897" s="20"/>
      <c r="B897" s="114" t="s">
        <v>1003</v>
      </c>
      <c r="C897" s="9">
        <v>0</v>
      </c>
      <c r="D897" s="9">
        <v>0</v>
      </c>
      <c r="E897" s="9">
        <v>0</v>
      </c>
      <c r="F897" s="9">
        <v>0</v>
      </c>
      <c r="G897" s="9">
        <v>0</v>
      </c>
      <c r="H897" s="100">
        <f t="shared" si="64"/>
        <v>0</v>
      </c>
      <c r="I897" s="91">
        <f t="shared" si="65"/>
        <v>0</v>
      </c>
      <c r="J897" s="91">
        <f t="shared" si="66"/>
        <v>0</v>
      </c>
      <c r="K897" s="91">
        <f t="shared" si="67"/>
        <v>0</v>
      </c>
    </row>
    <row r="898" ht="20.25" customHeight="1" spans="1:11">
      <c r="A898" s="20"/>
      <c r="B898" s="114" t="s">
        <v>1004</v>
      </c>
      <c r="C898" s="9">
        <v>0</v>
      </c>
      <c r="D898" s="9">
        <v>0</v>
      </c>
      <c r="E898" s="9">
        <v>0</v>
      </c>
      <c r="F898" s="9">
        <v>0</v>
      </c>
      <c r="G898" s="9">
        <v>9</v>
      </c>
      <c r="H898" s="100">
        <f t="shared" si="64"/>
        <v>0</v>
      </c>
      <c r="I898" s="91">
        <f t="shared" si="65"/>
        <v>0</v>
      </c>
      <c r="J898" s="91">
        <f t="shared" si="66"/>
        <v>0</v>
      </c>
      <c r="K898" s="91">
        <f t="shared" si="67"/>
        <v>0</v>
      </c>
    </row>
    <row r="899" ht="20.25" customHeight="1" spans="1:11">
      <c r="A899" s="20"/>
      <c r="B899" s="114" t="s">
        <v>1005</v>
      </c>
      <c r="C899" s="9">
        <v>0</v>
      </c>
      <c r="D899" s="9">
        <v>0</v>
      </c>
      <c r="E899" s="9">
        <v>0</v>
      </c>
      <c r="F899" s="9">
        <v>0</v>
      </c>
      <c r="G899" s="9">
        <v>0</v>
      </c>
      <c r="H899" s="100">
        <f t="shared" si="64"/>
        <v>0</v>
      </c>
      <c r="I899" s="91">
        <f t="shared" si="65"/>
        <v>0</v>
      </c>
      <c r="J899" s="91">
        <f t="shared" si="66"/>
        <v>0</v>
      </c>
      <c r="K899" s="91">
        <f t="shared" si="67"/>
        <v>0</v>
      </c>
    </row>
    <row r="900" ht="20.25" customHeight="1" spans="1:11">
      <c r="A900" s="20"/>
      <c r="B900" s="114" t="s">
        <v>1006</v>
      </c>
      <c r="C900" s="9">
        <v>0</v>
      </c>
      <c r="D900" s="9">
        <v>0</v>
      </c>
      <c r="E900" s="9">
        <v>0</v>
      </c>
      <c r="F900" s="9">
        <v>0</v>
      </c>
      <c r="G900" s="9">
        <v>0</v>
      </c>
      <c r="H900" s="100">
        <f t="shared" si="64"/>
        <v>0</v>
      </c>
      <c r="I900" s="91">
        <f t="shared" si="65"/>
        <v>0</v>
      </c>
      <c r="J900" s="91">
        <f t="shared" si="66"/>
        <v>0</v>
      </c>
      <c r="K900" s="91">
        <f t="shared" si="67"/>
        <v>0</v>
      </c>
    </row>
    <row r="901" ht="20.25" customHeight="1" spans="1:11">
      <c r="A901" s="20"/>
      <c r="B901" s="114" t="s">
        <v>1007</v>
      </c>
      <c r="C901" s="9">
        <v>0</v>
      </c>
      <c r="D901" s="9">
        <v>0</v>
      </c>
      <c r="E901" s="9">
        <v>0</v>
      </c>
      <c r="F901" s="9">
        <v>0</v>
      </c>
      <c r="G901" s="9">
        <v>0</v>
      </c>
      <c r="H901" s="100">
        <f t="shared" si="64"/>
        <v>0</v>
      </c>
      <c r="I901" s="91">
        <f t="shared" si="65"/>
        <v>0</v>
      </c>
      <c r="J901" s="91">
        <f t="shared" si="66"/>
        <v>0</v>
      </c>
      <c r="K901" s="91">
        <f t="shared" si="67"/>
        <v>0</v>
      </c>
    </row>
    <row r="902" ht="20.25" customHeight="1" spans="1:11">
      <c r="A902" s="20"/>
      <c r="B902" s="114" t="s">
        <v>1008</v>
      </c>
      <c r="C902" s="9">
        <v>0</v>
      </c>
      <c r="D902" s="9">
        <v>0</v>
      </c>
      <c r="E902" s="9">
        <v>0</v>
      </c>
      <c r="F902" s="9">
        <v>0</v>
      </c>
      <c r="G902" s="9">
        <v>0</v>
      </c>
      <c r="H902" s="100">
        <f t="shared" si="64"/>
        <v>0</v>
      </c>
      <c r="I902" s="91">
        <f t="shared" si="65"/>
        <v>0</v>
      </c>
      <c r="J902" s="91">
        <f t="shared" si="66"/>
        <v>0</v>
      </c>
      <c r="K902" s="91">
        <f t="shared" si="67"/>
        <v>0</v>
      </c>
    </row>
    <row r="903" ht="20.25" customHeight="1" spans="1:11">
      <c r="A903" s="20"/>
      <c r="B903" s="114" t="s">
        <v>1009</v>
      </c>
      <c r="C903" s="9">
        <v>0</v>
      </c>
      <c r="D903" s="9">
        <v>0</v>
      </c>
      <c r="E903" s="9">
        <v>0</v>
      </c>
      <c r="F903" s="9">
        <v>0</v>
      </c>
      <c r="G903" s="9">
        <v>0</v>
      </c>
      <c r="H903" s="100">
        <f t="shared" si="64"/>
        <v>0</v>
      </c>
      <c r="I903" s="91">
        <f t="shared" si="65"/>
        <v>0</v>
      </c>
      <c r="J903" s="91">
        <f t="shared" si="66"/>
        <v>0</v>
      </c>
      <c r="K903" s="91">
        <f t="shared" si="67"/>
        <v>0</v>
      </c>
    </row>
    <row r="904" ht="20.25" customHeight="1" spans="1:11">
      <c r="A904" s="20"/>
      <c r="B904" s="114" t="s">
        <v>1010</v>
      </c>
      <c r="C904" s="9">
        <v>0</v>
      </c>
      <c r="D904" s="9">
        <v>0</v>
      </c>
      <c r="E904" s="9">
        <v>0</v>
      </c>
      <c r="F904" s="9">
        <v>0</v>
      </c>
      <c r="G904" s="9">
        <v>0</v>
      </c>
      <c r="H904" s="100">
        <f t="shared" si="64"/>
        <v>0</v>
      </c>
      <c r="I904" s="91">
        <f t="shared" si="65"/>
        <v>0</v>
      </c>
      <c r="J904" s="91">
        <f t="shared" si="66"/>
        <v>0</v>
      </c>
      <c r="K904" s="91">
        <f t="shared" si="67"/>
        <v>0</v>
      </c>
    </row>
    <row r="905" ht="20.25" customHeight="1" spans="1:11">
      <c r="A905" s="20"/>
      <c r="B905" s="114" t="s">
        <v>1011</v>
      </c>
      <c r="C905" s="9">
        <v>0</v>
      </c>
      <c r="D905" s="9">
        <v>0</v>
      </c>
      <c r="E905" s="9">
        <v>0</v>
      </c>
      <c r="F905" s="9">
        <v>0</v>
      </c>
      <c r="G905" s="9">
        <v>0</v>
      </c>
      <c r="H905" s="100">
        <f t="shared" si="64"/>
        <v>0</v>
      </c>
      <c r="I905" s="91">
        <f t="shared" si="65"/>
        <v>0</v>
      </c>
      <c r="J905" s="91">
        <f t="shared" si="66"/>
        <v>0</v>
      </c>
      <c r="K905" s="91">
        <f t="shared" si="67"/>
        <v>0</v>
      </c>
    </row>
    <row r="906" ht="20.25" customHeight="1" spans="1:11">
      <c r="A906" s="20"/>
      <c r="B906" s="114" t="s">
        <v>1012</v>
      </c>
      <c r="C906" s="9">
        <v>0</v>
      </c>
      <c r="D906" s="9">
        <v>0</v>
      </c>
      <c r="E906" s="9">
        <v>54</v>
      </c>
      <c r="F906" s="9">
        <v>65</v>
      </c>
      <c r="G906" s="9">
        <v>54</v>
      </c>
      <c r="H906" s="100">
        <f t="shared" si="64"/>
        <v>0</v>
      </c>
      <c r="I906" s="91">
        <f t="shared" si="65"/>
        <v>0</v>
      </c>
      <c r="J906" s="91">
        <f t="shared" si="66"/>
        <v>100</v>
      </c>
      <c r="K906" s="91">
        <f t="shared" si="67"/>
        <v>83.0769230769231</v>
      </c>
    </row>
    <row r="907" ht="20.25" customHeight="1" spans="1:11">
      <c r="A907" s="20"/>
      <c r="B907" s="114" t="s">
        <v>1013</v>
      </c>
      <c r="C907" s="9">
        <v>0</v>
      </c>
      <c r="D907" s="9">
        <v>0</v>
      </c>
      <c r="E907" s="9">
        <v>0</v>
      </c>
      <c r="F907" s="9">
        <v>0</v>
      </c>
      <c r="G907" s="9">
        <v>0</v>
      </c>
      <c r="H907" s="100">
        <f t="shared" si="64"/>
        <v>0</v>
      </c>
      <c r="I907" s="91">
        <f t="shared" si="65"/>
        <v>0</v>
      </c>
      <c r="J907" s="91">
        <f t="shared" si="66"/>
        <v>0</v>
      </c>
      <c r="K907" s="91">
        <f t="shared" si="67"/>
        <v>0</v>
      </c>
    </row>
    <row r="908" ht="20.25" customHeight="1" spans="1:11">
      <c r="A908" s="20"/>
      <c r="B908" s="114" t="s">
        <v>1014</v>
      </c>
      <c r="C908" s="9">
        <v>0</v>
      </c>
      <c r="D908" s="9">
        <v>0</v>
      </c>
      <c r="E908" s="9">
        <v>0</v>
      </c>
      <c r="F908" s="9">
        <v>0</v>
      </c>
      <c r="G908" s="9">
        <v>0</v>
      </c>
      <c r="H908" s="100">
        <f t="shared" si="64"/>
        <v>0</v>
      </c>
      <c r="I908" s="91">
        <f t="shared" si="65"/>
        <v>0</v>
      </c>
      <c r="J908" s="91">
        <f t="shared" si="66"/>
        <v>0</v>
      </c>
      <c r="K908" s="91">
        <f t="shared" si="67"/>
        <v>0</v>
      </c>
    </row>
    <row r="909" ht="20.25" customHeight="1" spans="1:11">
      <c r="A909" s="20"/>
      <c r="B909" s="114" t="s">
        <v>1015</v>
      </c>
      <c r="C909" s="9">
        <v>0</v>
      </c>
      <c r="D909" s="9">
        <v>0</v>
      </c>
      <c r="E909" s="9">
        <v>0</v>
      </c>
      <c r="F909" s="9">
        <v>0</v>
      </c>
      <c r="G909" s="9">
        <v>0</v>
      </c>
      <c r="H909" s="100">
        <f t="shared" si="64"/>
        <v>0</v>
      </c>
      <c r="I909" s="91">
        <f t="shared" si="65"/>
        <v>0</v>
      </c>
      <c r="J909" s="91">
        <f t="shared" si="66"/>
        <v>0</v>
      </c>
      <c r="K909" s="91">
        <f t="shared" si="67"/>
        <v>0</v>
      </c>
    </row>
    <row r="910" ht="20.25" customHeight="1" spans="1:11">
      <c r="A910" s="20"/>
      <c r="B910" s="114" t="s">
        <v>1016</v>
      </c>
      <c r="C910" s="9">
        <v>0</v>
      </c>
      <c r="D910" s="9">
        <v>0</v>
      </c>
      <c r="E910" s="9">
        <v>0</v>
      </c>
      <c r="F910" s="9">
        <v>0</v>
      </c>
      <c r="G910" s="9">
        <v>0</v>
      </c>
      <c r="H910" s="100">
        <f t="shared" si="64"/>
        <v>0</v>
      </c>
      <c r="I910" s="91">
        <f t="shared" si="65"/>
        <v>0</v>
      </c>
      <c r="J910" s="91">
        <f t="shared" si="66"/>
        <v>0</v>
      </c>
      <c r="K910" s="91">
        <f t="shared" si="67"/>
        <v>0</v>
      </c>
    </row>
    <row r="911" ht="20.25" customHeight="1" spans="1:11">
      <c r="A911" s="20"/>
      <c r="B911" s="114" t="s">
        <v>1017</v>
      </c>
      <c r="C911" s="9">
        <v>0</v>
      </c>
      <c r="D911" s="9">
        <v>0</v>
      </c>
      <c r="E911" s="9">
        <v>0</v>
      </c>
      <c r="F911" s="9">
        <v>65</v>
      </c>
      <c r="G911" s="9">
        <v>52</v>
      </c>
      <c r="H911" s="100">
        <f t="shared" si="64"/>
        <v>0</v>
      </c>
      <c r="I911" s="91">
        <f t="shared" si="65"/>
        <v>0</v>
      </c>
      <c r="J911" s="91">
        <f t="shared" si="66"/>
        <v>0</v>
      </c>
      <c r="K911" s="91">
        <f t="shared" si="67"/>
        <v>80</v>
      </c>
    </row>
    <row r="912" ht="20.25" customHeight="1" spans="1:11">
      <c r="A912" s="20"/>
      <c r="B912" s="114" t="s">
        <v>1018</v>
      </c>
      <c r="C912" s="9">
        <v>0</v>
      </c>
      <c r="D912" s="9">
        <v>0</v>
      </c>
      <c r="E912" s="9">
        <v>0</v>
      </c>
      <c r="F912" s="9">
        <v>0</v>
      </c>
      <c r="G912" s="9">
        <v>0</v>
      </c>
      <c r="H912" s="100">
        <f t="shared" si="64"/>
        <v>0</v>
      </c>
      <c r="I912" s="91">
        <f t="shared" si="65"/>
        <v>0</v>
      </c>
      <c r="J912" s="91">
        <f t="shared" si="66"/>
        <v>0</v>
      </c>
      <c r="K912" s="91">
        <f t="shared" si="67"/>
        <v>0</v>
      </c>
    </row>
    <row r="913" ht="20.25" customHeight="1" spans="1:11">
      <c r="A913" s="20"/>
      <c r="B913" s="114" t="s">
        <v>1019</v>
      </c>
      <c r="C913" s="9">
        <v>0</v>
      </c>
      <c r="D913" s="9">
        <v>0</v>
      </c>
      <c r="E913" s="9">
        <v>0</v>
      </c>
      <c r="F913" s="9">
        <v>0</v>
      </c>
      <c r="G913" s="9">
        <v>2</v>
      </c>
      <c r="H913" s="100">
        <f t="shared" si="64"/>
        <v>0</v>
      </c>
      <c r="I913" s="91">
        <f t="shared" si="65"/>
        <v>0</v>
      </c>
      <c r="J913" s="91">
        <f t="shared" si="66"/>
        <v>0</v>
      </c>
      <c r="K913" s="91">
        <f t="shared" si="67"/>
        <v>0</v>
      </c>
    </row>
    <row r="914" ht="20.25" customHeight="1" spans="1:11">
      <c r="A914" s="20"/>
      <c r="B914" s="114" t="s">
        <v>1020</v>
      </c>
      <c r="C914" s="9">
        <v>0</v>
      </c>
      <c r="D914" s="9">
        <v>0</v>
      </c>
      <c r="E914" s="9">
        <v>0</v>
      </c>
      <c r="F914" s="9">
        <v>0</v>
      </c>
      <c r="G914" s="9">
        <v>0</v>
      </c>
      <c r="H914" s="100">
        <f t="shared" si="64"/>
        <v>0</v>
      </c>
      <c r="I914" s="91">
        <f t="shared" si="65"/>
        <v>0</v>
      </c>
      <c r="J914" s="91">
        <f t="shared" si="66"/>
        <v>0</v>
      </c>
      <c r="K914" s="91">
        <f t="shared" si="67"/>
        <v>0</v>
      </c>
    </row>
    <row r="915" ht="20.25" customHeight="1" spans="1:11">
      <c r="A915" s="20"/>
      <c r="B915" s="114" t="s">
        <v>1021</v>
      </c>
      <c r="C915" s="9">
        <v>0</v>
      </c>
      <c r="D915" s="9">
        <v>0</v>
      </c>
      <c r="E915" s="9">
        <v>0</v>
      </c>
      <c r="F915" s="9">
        <v>0</v>
      </c>
      <c r="G915" s="9">
        <v>0</v>
      </c>
      <c r="H915" s="100">
        <f t="shared" si="64"/>
        <v>0</v>
      </c>
      <c r="I915" s="91">
        <f t="shared" si="65"/>
        <v>0</v>
      </c>
      <c r="J915" s="91">
        <f t="shared" si="66"/>
        <v>0</v>
      </c>
      <c r="K915" s="91">
        <f t="shared" si="67"/>
        <v>0</v>
      </c>
    </row>
    <row r="916" ht="20.25" customHeight="1" spans="1:11">
      <c r="A916" s="20"/>
      <c r="B916" s="114" t="s">
        <v>1022</v>
      </c>
      <c r="C916" s="9">
        <v>0</v>
      </c>
      <c r="D916" s="9">
        <v>0</v>
      </c>
      <c r="E916" s="9">
        <v>0</v>
      </c>
      <c r="F916" s="9">
        <v>0</v>
      </c>
      <c r="G916" s="9">
        <v>0</v>
      </c>
      <c r="H916" s="100">
        <f t="shared" si="64"/>
        <v>0</v>
      </c>
      <c r="I916" s="91">
        <f t="shared" si="65"/>
        <v>0</v>
      </c>
      <c r="J916" s="91">
        <f t="shared" si="66"/>
        <v>0</v>
      </c>
      <c r="K916" s="91">
        <f t="shared" si="67"/>
        <v>0</v>
      </c>
    </row>
    <row r="917" ht="20.25" customHeight="1" spans="1:11">
      <c r="A917" s="20"/>
      <c r="B917" s="114" t="s">
        <v>1023</v>
      </c>
      <c r="C917" s="9">
        <v>0</v>
      </c>
      <c r="D917" s="9">
        <v>0</v>
      </c>
      <c r="E917" s="9">
        <v>0</v>
      </c>
      <c r="F917" s="9">
        <v>0</v>
      </c>
      <c r="G917" s="9">
        <v>0</v>
      </c>
      <c r="H917" s="100">
        <f t="shared" si="64"/>
        <v>0</v>
      </c>
      <c r="I917" s="91">
        <f t="shared" si="65"/>
        <v>0</v>
      </c>
      <c r="J917" s="91">
        <f t="shared" si="66"/>
        <v>0</v>
      </c>
      <c r="K917" s="91">
        <f t="shared" si="67"/>
        <v>0</v>
      </c>
    </row>
    <row r="918" ht="20.25" customHeight="1" spans="1:11">
      <c r="A918" s="20"/>
      <c r="B918" s="114" t="s">
        <v>1024</v>
      </c>
      <c r="C918" s="9">
        <v>0</v>
      </c>
      <c r="D918" s="9">
        <v>0</v>
      </c>
      <c r="E918" s="9">
        <v>0</v>
      </c>
      <c r="F918" s="9">
        <v>0</v>
      </c>
      <c r="G918" s="9">
        <v>0</v>
      </c>
      <c r="H918" s="100">
        <f t="shared" si="64"/>
        <v>0</v>
      </c>
      <c r="I918" s="91">
        <f t="shared" si="65"/>
        <v>0</v>
      </c>
      <c r="J918" s="91">
        <f t="shared" si="66"/>
        <v>0</v>
      </c>
      <c r="K918" s="91">
        <f t="shared" si="67"/>
        <v>0</v>
      </c>
    </row>
    <row r="919" ht="20.25" customHeight="1" spans="1:11">
      <c r="A919" s="20"/>
      <c r="B919" s="114" t="s">
        <v>1025</v>
      </c>
      <c r="C919" s="9">
        <v>0</v>
      </c>
      <c r="D919" s="9">
        <v>0</v>
      </c>
      <c r="E919" s="9">
        <v>0</v>
      </c>
      <c r="F919" s="9">
        <v>0</v>
      </c>
      <c r="G919" s="9">
        <v>0</v>
      </c>
      <c r="H919" s="100">
        <f t="shared" si="64"/>
        <v>0</v>
      </c>
      <c r="I919" s="91">
        <f t="shared" si="65"/>
        <v>0</v>
      </c>
      <c r="J919" s="91">
        <f t="shared" si="66"/>
        <v>0</v>
      </c>
      <c r="K919" s="91">
        <f t="shared" si="67"/>
        <v>0</v>
      </c>
    </row>
    <row r="920" ht="20.25" customHeight="1" spans="1:11">
      <c r="A920" s="20" t="s">
        <v>1026</v>
      </c>
      <c r="B920" s="114" t="s">
        <v>74</v>
      </c>
      <c r="C920" s="9">
        <v>0</v>
      </c>
      <c r="D920" s="9">
        <v>388</v>
      </c>
      <c r="E920" s="9">
        <v>586</v>
      </c>
      <c r="F920" s="9">
        <v>370</v>
      </c>
      <c r="G920" s="9">
        <v>586</v>
      </c>
      <c r="H920" s="100">
        <f t="shared" si="64"/>
        <v>0</v>
      </c>
      <c r="I920" s="91">
        <f t="shared" si="65"/>
        <v>151.030927835052</v>
      </c>
      <c r="J920" s="91">
        <f t="shared" si="66"/>
        <v>100</v>
      </c>
      <c r="K920" s="91">
        <f t="shared" si="67"/>
        <v>158.378378378378</v>
      </c>
    </row>
    <row r="921" ht="20.25" customHeight="1" spans="1:11">
      <c r="A921" s="20"/>
      <c r="B921" s="114" t="s">
        <v>1027</v>
      </c>
      <c r="C921" s="9">
        <v>0</v>
      </c>
      <c r="D921" s="9">
        <v>388</v>
      </c>
      <c r="E921" s="9">
        <v>586</v>
      </c>
      <c r="F921" s="9">
        <v>370</v>
      </c>
      <c r="G921" s="9">
        <v>586</v>
      </c>
      <c r="H921" s="100">
        <f t="shared" si="64"/>
        <v>0</v>
      </c>
      <c r="I921" s="91">
        <f t="shared" si="65"/>
        <v>151.030927835052</v>
      </c>
      <c r="J921" s="91">
        <f t="shared" si="66"/>
        <v>100</v>
      </c>
      <c r="K921" s="91">
        <f t="shared" si="67"/>
        <v>158.378378378378</v>
      </c>
    </row>
    <row r="922" ht="20.25" customHeight="1" spans="1:11">
      <c r="A922" s="20"/>
      <c r="B922" s="114" t="s">
        <v>1028</v>
      </c>
      <c r="C922" s="9">
        <v>0</v>
      </c>
      <c r="D922" s="9">
        <v>0</v>
      </c>
      <c r="E922" s="9">
        <v>0</v>
      </c>
      <c r="F922" s="9">
        <v>192</v>
      </c>
      <c r="G922" s="9">
        <v>176</v>
      </c>
      <c r="H922" s="100">
        <f t="shared" si="64"/>
        <v>0</v>
      </c>
      <c r="I922" s="91">
        <f t="shared" si="65"/>
        <v>0</v>
      </c>
      <c r="J922" s="91">
        <f t="shared" si="66"/>
        <v>0</v>
      </c>
      <c r="K922" s="91">
        <f t="shared" si="67"/>
        <v>91.6666666666667</v>
      </c>
    </row>
    <row r="923" ht="20.25" customHeight="1" spans="1:11">
      <c r="A923" s="20"/>
      <c r="B923" s="114" t="s">
        <v>1029</v>
      </c>
      <c r="C923" s="9">
        <v>0</v>
      </c>
      <c r="D923" s="9">
        <v>0</v>
      </c>
      <c r="E923" s="9">
        <v>0</v>
      </c>
      <c r="F923" s="9">
        <v>0</v>
      </c>
      <c r="G923" s="9">
        <v>0</v>
      </c>
      <c r="H923" s="100">
        <f t="shared" si="64"/>
        <v>0</v>
      </c>
      <c r="I923" s="91">
        <f t="shared" si="65"/>
        <v>0</v>
      </c>
      <c r="J923" s="91">
        <f t="shared" si="66"/>
        <v>0</v>
      </c>
      <c r="K923" s="91">
        <f t="shared" si="67"/>
        <v>0</v>
      </c>
    </row>
    <row r="924" ht="20.25" customHeight="1" spans="1:11">
      <c r="A924" s="20"/>
      <c r="B924" s="114" t="s">
        <v>1030</v>
      </c>
      <c r="C924" s="9">
        <v>0</v>
      </c>
      <c r="D924" s="9">
        <v>0</v>
      </c>
      <c r="E924" s="9">
        <v>0</v>
      </c>
      <c r="F924" s="9">
        <v>0</v>
      </c>
      <c r="G924" s="9">
        <v>0</v>
      </c>
      <c r="H924" s="100">
        <f t="shared" si="64"/>
        <v>0</v>
      </c>
      <c r="I924" s="91">
        <f t="shared" si="65"/>
        <v>0</v>
      </c>
      <c r="J924" s="91">
        <f t="shared" si="66"/>
        <v>0</v>
      </c>
      <c r="K924" s="91">
        <f t="shared" si="67"/>
        <v>0</v>
      </c>
    </row>
    <row r="925" ht="20.25" customHeight="1" spans="1:11">
      <c r="A925" s="20"/>
      <c r="B925" s="114" t="s">
        <v>1031</v>
      </c>
      <c r="C925" s="9">
        <v>0</v>
      </c>
      <c r="D925" s="9">
        <v>0</v>
      </c>
      <c r="E925" s="9">
        <v>0</v>
      </c>
      <c r="F925" s="9">
        <v>0</v>
      </c>
      <c r="G925" s="9">
        <v>0</v>
      </c>
      <c r="H925" s="100">
        <f t="shared" si="64"/>
        <v>0</v>
      </c>
      <c r="I925" s="91">
        <f t="shared" si="65"/>
        <v>0</v>
      </c>
      <c r="J925" s="91">
        <f t="shared" si="66"/>
        <v>0</v>
      </c>
      <c r="K925" s="91">
        <f t="shared" si="67"/>
        <v>0</v>
      </c>
    </row>
    <row r="926" ht="20.25" customHeight="1" spans="1:11">
      <c r="A926" s="20"/>
      <c r="B926" s="114" t="s">
        <v>1032</v>
      </c>
      <c r="C926" s="9">
        <v>0</v>
      </c>
      <c r="D926" s="9">
        <v>0</v>
      </c>
      <c r="E926" s="9">
        <v>0</v>
      </c>
      <c r="F926" s="9">
        <v>0</v>
      </c>
      <c r="G926" s="9">
        <v>0</v>
      </c>
      <c r="H926" s="100">
        <f t="shared" si="64"/>
        <v>0</v>
      </c>
      <c r="I926" s="91">
        <f t="shared" si="65"/>
        <v>0</v>
      </c>
      <c r="J926" s="91">
        <f t="shared" si="66"/>
        <v>0</v>
      </c>
      <c r="K926" s="91">
        <f t="shared" si="67"/>
        <v>0</v>
      </c>
    </row>
    <row r="927" ht="20.25" customHeight="1" spans="1:11">
      <c r="A927" s="20"/>
      <c r="B927" s="114" t="s">
        <v>1033</v>
      </c>
      <c r="C927" s="9">
        <v>0</v>
      </c>
      <c r="D927" s="9">
        <v>0</v>
      </c>
      <c r="E927" s="9">
        <v>0</v>
      </c>
      <c r="F927" s="9">
        <v>0</v>
      </c>
      <c r="G927" s="9">
        <v>0</v>
      </c>
      <c r="H927" s="100">
        <f t="shared" si="64"/>
        <v>0</v>
      </c>
      <c r="I927" s="91">
        <f t="shared" si="65"/>
        <v>0</v>
      </c>
      <c r="J927" s="91">
        <f t="shared" si="66"/>
        <v>0</v>
      </c>
      <c r="K927" s="91">
        <f t="shared" si="67"/>
        <v>0</v>
      </c>
    </row>
    <row r="928" ht="20.25" customHeight="1" spans="1:11">
      <c r="A928" s="20"/>
      <c r="B928" s="114" t="s">
        <v>1034</v>
      </c>
      <c r="C928" s="9">
        <v>0</v>
      </c>
      <c r="D928" s="9">
        <v>0</v>
      </c>
      <c r="E928" s="9">
        <v>0</v>
      </c>
      <c r="F928" s="9">
        <v>0</v>
      </c>
      <c r="G928" s="9">
        <v>147</v>
      </c>
      <c r="H928" s="100">
        <f t="shared" si="64"/>
        <v>0</v>
      </c>
      <c r="I928" s="91">
        <f t="shared" si="65"/>
        <v>0</v>
      </c>
      <c r="J928" s="91">
        <f t="shared" si="66"/>
        <v>0</v>
      </c>
      <c r="K928" s="91">
        <f t="shared" si="67"/>
        <v>0</v>
      </c>
    </row>
    <row r="929" ht="20.25" customHeight="1" spans="1:11">
      <c r="A929" s="20"/>
      <c r="B929" s="114" t="s">
        <v>1035</v>
      </c>
      <c r="C929" s="9">
        <v>0</v>
      </c>
      <c r="D929" s="9">
        <v>0</v>
      </c>
      <c r="E929" s="9">
        <v>0</v>
      </c>
      <c r="F929" s="9">
        <v>0</v>
      </c>
      <c r="G929" s="9">
        <v>0</v>
      </c>
      <c r="H929" s="100">
        <f t="shared" si="64"/>
        <v>0</v>
      </c>
      <c r="I929" s="91">
        <f t="shared" si="65"/>
        <v>0</v>
      </c>
      <c r="J929" s="91">
        <f t="shared" si="66"/>
        <v>0</v>
      </c>
      <c r="K929" s="91">
        <f t="shared" si="67"/>
        <v>0</v>
      </c>
    </row>
    <row r="930" ht="20.25" customHeight="1" spans="1:11">
      <c r="A930" s="20"/>
      <c r="B930" s="114" t="s">
        <v>1036</v>
      </c>
      <c r="C930" s="9">
        <v>0</v>
      </c>
      <c r="D930" s="9">
        <v>0</v>
      </c>
      <c r="E930" s="9">
        <v>0</v>
      </c>
      <c r="F930" s="9">
        <v>178</v>
      </c>
      <c r="G930" s="9">
        <v>263</v>
      </c>
      <c r="H930" s="100">
        <f t="shared" si="64"/>
        <v>0</v>
      </c>
      <c r="I930" s="91">
        <f t="shared" si="65"/>
        <v>0</v>
      </c>
      <c r="J930" s="91">
        <f t="shared" si="66"/>
        <v>0</v>
      </c>
      <c r="K930" s="91">
        <f t="shared" si="67"/>
        <v>147.752808988764</v>
      </c>
    </row>
    <row r="931" ht="20.25" customHeight="1" spans="1:11">
      <c r="A931" s="20"/>
      <c r="B931" s="114" t="s">
        <v>1037</v>
      </c>
      <c r="C931" s="9">
        <v>0</v>
      </c>
      <c r="D931" s="9">
        <v>0</v>
      </c>
      <c r="E931" s="9">
        <v>0</v>
      </c>
      <c r="F931" s="9">
        <v>0</v>
      </c>
      <c r="G931" s="9">
        <v>0</v>
      </c>
      <c r="H931" s="100">
        <f t="shared" si="64"/>
        <v>0</v>
      </c>
      <c r="I931" s="91">
        <f t="shared" si="65"/>
        <v>0</v>
      </c>
      <c r="J931" s="91">
        <f t="shared" si="66"/>
        <v>0</v>
      </c>
      <c r="K931" s="91">
        <f t="shared" si="67"/>
        <v>0</v>
      </c>
    </row>
    <row r="932" ht="20.25" customHeight="1" spans="1:11">
      <c r="A932" s="20"/>
      <c r="B932" s="114" t="s">
        <v>1038</v>
      </c>
      <c r="C932" s="9">
        <v>0</v>
      </c>
      <c r="D932" s="9">
        <v>0</v>
      </c>
      <c r="E932" s="9">
        <v>0</v>
      </c>
      <c r="F932" s="9">
        <v>0</v>
      </c>
      <c r="G932" s="9">
        <v>0</v>
      </c>
      <c r="H932" s="100">
        <f t="shared" si="64"/>
        <v>0</v>
      </c>
      <c r="I932" s="91">
        <f t="shared" si="65"/>
        <v>0</v>
      </c>
      <c r="J932" s="91">
        <f t="shared" si="66"/>
        <v>0</v>
      </c>
      <c r="K932" s="91">
        <f t="shared" si="67"/>
        <v>0</v>
      </c>
    </row>
    <row r="933" ht="20.25" customHeight="1" spans="1:11">
      <c r="A933" s="20"/>
      <c r="B933" s="114" t="s">
        <v>1039</v>
      </c>
      <c r="C933" s="9">
        <v>0</v>
      </c>
      <c r="D933" s="9">
        <v>0</v>
      </c>
      <c r="E933" s="9">
        <v>0</v>
      </c>
      <c r="F933" s="9">
        <v>0</v>
      </c>
      <c r="G933" s="9">
        <v>0</v>
      </c>
      <c r="H933" s="100">
        <f t="shared" si="64"/>
        <v>0</v>
      </c>
      <c r="I933" s="91">
        <f t="shared" si="65"/>
        <v>0</v>
      </c>
      <c r="J933" s="91">
        <f t="shared" si="66"/>
        <v>0</v>
      </c>
      <c r="K933" s="91">
        <f t="shared" si="67"/>
        <v>0</v>
      </c>
    </row>
    <row r="934" ht="20.25" customHeight="1" spans="1:11">
      <c r="A934" s="20"/>
      <c r="B934" s="114" t="s">
        <v>1040</v>
      </c>
      <c r="C934" s="9">
        <v>0</v>
      </c>
      <c r="D934" s="9">
        <v>0</v>
      </c>
      <c r="E934" s="9">
        <v>0</v>
      </c>
      <c r="F934" s="9">
        <v>0</v>
      </c>
      <c r="G934" s="9">
        <v>0</v>
      </c>
      <c r="H934" s="100">
        <f t="shared" si="64"/>
        <v>0</v>
      </c>
      <c r="I934" s="91">
        <f t="shared" si="65"/>
        <v>0</v>
      </c>
      <c r="J934" s="91">
        <f t="shared" si="66"/>
        <v>0</v>
      </c>
      <c r="K934" s="91">
        <f t="shared" si="67"/>
        <v>0</v>
      </c>
    </row>
    <row r="935" ht="20.25" customHeight="1" spans="1:11">
      <c r="A935" s="20"/>
      <c r="B935" s="114" t="s">
        <v>1041</v>
      </c>
      <c r="C935" s="9">
        <v>0</v>
      </c>
      <c r="D935" s="9">
        <v>0</v>
      </c>
      <c r="E935" s="9">
        <v>0</v>
      </c>
      <c r="F935" s="9">
        <v>0</v>
      </c>
      <c r="G935" s="9">
        <v>0</v>
      </c>
      <c r="H935" s="100">
        <f t="shared" si="64"/>
        <v>0</v>
      </c>
      <c r="I935" s="91">
        <f t="shared" si="65"/>
        <v>0</v>
      </c>
      <c r="J935" s="91">
        <f t="shared" si="66"/>
        <v>0</v>
      </c>
      <c r="K935" s="91">
        <f t="shared" si="67"/>
        <v>0</v>
      </c>
    </row>
    <row r="936" ht="20.25" customHeight="1" spans="1:11">
      <c r="A936" s="20"/>
      <c r="B936" s="114" t="s">
        <v>1042</v>
      </c>
      <c r="C936" s="9">
        <v>0</v>
      </c>
      <c r="D936" s="9">
        <v>0</v>
      </c>
      <c r="E936" s="9">
        <v>0</v>
      </c>
      <c r="F936" s="9">
        <v>0</v>
      </c>
      <c r="G936" s="9">
        <v>0</v>
      </c>
      <c r="H936" s="100">
        <f t="shared" ref="H936:H999" si="68">IF(C936&lt;&gt;0,(G936/C936)*100,0)</f>
        <v>0</v>
      </c>
      <c r="I936" s="91">
        <f t="shared" ref="I936:I999" si="69">IF(D936&lt;&gt;0,(G936/D936)*100,0)</f>
        <v>0</v>
      </c>
      <c r="J936" s="91">
        <f t="shared" ref="J936:J999" si="70">IF(E936&lt;&gt;0,(G936/E936)*100,0)</f>
        <v>0</v>
      </c>
      <c r="K936" s="91">
        <f t="shared" ref="K936:K999" si="71">IF(F936&lt;&gt;0,(G936/F936)*100,0)</f>
        <v>0</v>
      </c>
    </row>
    <row r="937" ht="20.25" customHeight="1" spans="1:11">
      <c r="A937" s="20"/>
      <c r="B937" s="114" t="s">
        <v>1043</v>
      </c>
      <c r="C937" s="9">
        <v>0</v>
      </c>
      <c r="D937" s="9">
        <v>0</v>
      </c>
      <c r="E937" s="9">
        <v>0</v>
      </c>
      <c r="F937" s="9">
        <v>0</v>
      </c>
      <c r="G937" s="9">
        <v>0</v>
      </c>
      <c r="H937" s="100">
        <f t="shared" si="68"/>
        <v>0</v>
      </c>
      <c r="I937" s="91">
        <f t="shared" si="69"/>
        <v>0</v>
      </c>
      <c r="J937" s="91">
        <f t="shared" si="70"/>
        <v>0</v>
      </c>
      <c r="K937" s="91">
        <f t="shared" si="71"/>
        <v>0</v>
      </c>
    </row>
    <row r="938" ht="20.25" customHeight="1" spans="1:11">
      <c r="A938" s="20"/>
      <c r="B938" s="114" t="s">
        <v>1044</v>
      </c>
      <c r="C938" s="9">
        <v>0</v>
      </c>
      <c r="D938" s="9">
        <v>0</v>
      </c>
      <c r="E938" s="9">
        <v>0</v>
      </c>
      <c r="F938" s="9">
        <v>0</v>
      </c>
      <c r="G938" s="9">
        <v>0</v>
      </c>
      <c r="H938" s="100">
        <f t="shared" si="68"/>
        <v>0</v>
      </c>
      <c r="I938" s="91">
        <f t="shared" si="69"/>
        <v>0</v>
      </c>
      <c r="J938" s="91">
        <f t="shared" si="70"/>
        <v>0</v>
      </c>
      <c r="K938" s="91">
        <f t="shared" si="71"/>
        <v>0</v>
      </c>
    </row>
    <row r="939" ht="20.25" customHeight="1" spans="1:11">
      <c r="A939" s="20"/>
      <c r="B939" s="114" t="s">
        <v>1045</v>
      </c>
      <c r="C939" s="9">
        <v>0</v>
      </c>
      <c r="D939" s="9">
        <v>0</v>
      </c>
      <c r="E939" s="9">
        <v>0</v>
      </c>
      <c r="F939" s="9">
        <v>0</v>
      </c>
      <c r="G939" s="9">
        <v>0</v>
      </c>
      <c r="H939" s="100">
        <f t="shared" si="68"/>
        <v>0</v>
      </c>
      <c r="I939" s="91">
        <f t="shared" si="69"/>
        <v>0</v>
      </c>
      <c r="J939" s="91">
        <f t="shared" si="70"/>
        <v>0</v>
      </c>
      <c r="K939" s="91">
        <f t="shared" si="71"/>
        <v>0</v>
      </c>
    </row>
    <row r="940" ht="20.25" customHeight="1" spans="1:11">
      <c r="A940" s="20" t="s">
        <v>1046</v>
      </c>
      <c r="B940" s="114" t="s">
        <v>75</v>
      </c>
      <c r="C940" s="9">
        <v>0</v>
      </c>
      <c r="D940" s="9">
        <v>0</v>
      </c>
      <c r="E940" s="9">
        <v>1</v>
      </c>
      <c r="F940" s="9">
        <v>1041</v>
      </c>
      <c r="G940" s="9">
        <v>1</v>
      </c>
      <c r="H940" s="100">
        <f t="shared" si="68"/>
        <v>0</v>
      </c>
      <c r="I940" s="91">
        <f t="shared" si="69"/>
        <v>0</v>
      </c>
      <c r="J940" s="91">
        <f t="shared" si="70"/>
        <v>100</v>
      </c>
      <c r="K940" s="91">
        <f t="shared" si="71"/>
        <v>0.0960614793467819</v>
      </c>
    </row>
    <row r="941" ht="20.25" customHeight="1" spans="1:11">
      <c r="A941" s="20"/>
      <c r="B941" s="114" t="s">
        <v>1047</v>
      </c>
      <c r="C941" s="9">
        <v>0</v>
      </c>
      <c r="D941" s="9">
        <v>0</v>
      </c>
      <c r="E941" s="9">
        <v>0</v>
      </c>
      <c r="F941" s="9">
        <v>0</v>
      </c>
      <c r="G941" s="9">
        <v>0</v>
      </c>
      <c r="H941" s="100">
        <f t="shared" si="68"/>
        <v>0</v>
      </c>
      <c r="I941" s="91">
        <f t="shared" si="69"/>
        <v>0</v>
      </c>
      <c r="J941" s="91">
        <f t="shared" si="70"/>
        <v>0</v>
      </c>
      <c r="K941" s="91">
        <f t="shared" si="71"/>
        <v>0</v>
      </c>
    </row>
    <row r="942" ht="20.25" customHeight="1" spans="1:11">
      <c r="A942" s="20"/>
      <c r="B942" s="114" t="s">
        <v>1048</v>
      </c>
      <c r="C942" s="9">
        <v>0</v>
      </c>
      <c r="D942" s="9">
        <v>0</v>
      </c>
      <c r="E942" s="9">
        <v>0</v>
      </c>
      <c r="F942" s="9">
        <v>0</v>
      </c>
      <c r="G942" s="9">
        <v>0</v>
      </c>
      <c r="H942" s="100">
        <f t="shared" si="68"/>
        <v>0</v>
      </c>
      <c r="I942" s="91">
        <f t="shared" si="69"/>
        <v>0</v>
      </c>
      <c r="J942" s="91">
        <f t="shared" si="70"/>
        <v>0</v>
      </c>
      <c r="K942" s="91">
        <f t="shared" si="71"/>
        <v>0</v>
      </c>
    </row>
    <row r="943" ht="20.25" customHeight="1" spans="1:11">
      <c r="A943" s="20"/>
      <c r="B943" s="114" t="s">
        <v>1049</v>
      </c>
      <c r="C943" s="9">
        <v>0</v>
      </c>
      <c r="D943" s="9">
        <v>0</v>
      </c>
      <c r="E943" s="9">
        <v>0</v>
      </c>
      <c r="F943" s="9">
        <v>0</v>
      </c>
      <c r="G943" s="9">
        <v>0</v>
      </c>
      <c r="H943" s="100">
        <f t="shared" si="68"/>
        <v>0</v>
      </c>
      <c r="I943" s="91">
        <f t="shared" si="69"/>
        <v>0</v>
      </c>
      <c r="J943" s="91">
        <f t="shared" si="70"/>
        <v>0</v>
      </c>
      <c r="K943" s="91">
        <f t="shared" si="71"/>
        <v>0</v>
      </c>
    </row>
    <row r="944" ht="20.25" customHeight="1" spans="1:11">
      <c r="A944" s="20"/>
      <c r="B944" s="114" t="s">
        <v>1050</v>
      </c>
      <c r="C944" s="9">
        <v>0</v>
      </c>
      <c r="D944" s="9">
        <v>0</v>
      </c>
      <c r="E944" s="9">
        <v>0</v>
      </c>
      <c r="F944" s="9">
        <v>0</v>
      </c>
      <c r="G944" s="9">
        <v>0</v>
      </c>
      <c r="H944" s="100">
        <f t="shared" si="68"/>
        <v>0</v>
      </c>
      <c r="I944" s="91">
        <f t="shared" si="69"/>
        <v>0</v>
      </c>
      <c r="J944" s="91">
        <f t="shared" si="70"/>
        <v>0</v>
      </c>
      <c r="K944" s="91">
        <f t="shared" si="71"/>
        <v>0</v>
      </c>
    </row>
    <row r="945" ht="20.25" customHeight="1" spans="1:11">
      <c r="A945" s="20"/>
      <c r="B945" s="114" t="s">
        <v>1051</v>
      </c>
      <c r="C945" s="9">
        <v>0</v>
      </c>
      <c r="D945" s="9">
        <v>0</v>
      </c>
      <c r="E945" s="9">
        <v>0</v>
      </c>
      <c r="F945" s="9">
        <v>0</v>
      </c>
      <c r="G945" s="9">
        <v>0</v>
      </c>
      <c r="H945" s="100">
        <f t="shared" si="68"/>
        <v>0</v>
      </c>
      <c r="I945" s="91">
        <f t="shared" si="69"/>
        <v>0</v>
      </c>
      <c r="J945" s="91">
        <f t="shared" si="70"/>
        <v>0</v>
      </c>
      <c r="K945" s="91">
        <f t="shared" si="71"/>
        <v>0</v>
      </c>
    </row>
    <row r="946" ht="20.25" customHeight="1" spans="1:11">
      <c r="A946" s="20"/>
      <c r="B946" s="114" t="s">
        <v>1052</v>
      </c>
      <c r="C946" s="9">
        <v>0</v>
      </c>
      <c r="D946" s="9">
        <v>0</v>
      </c>
      <c r="E946" s="9">
        <v>0</v>
      </c>
      <c r="F946" s="9">
        <v>0</v>
      </c>
      <c r="G946" s="9">
        <v>0</v>
      </c>
      <c r="H946" s="100">
        <f t="shared" si="68"/>
        <v>0</v>
      </c>
      <c r="I946" s="91">
        <f t="shared" si="69"/>
        <v>0</v>
      </c>
      <c r="J946" s="91">
        <f t="shared" si="70"/>
        <v>0</v>
      </c>
      <c r="K946" s="91">
        <f t="shared" si="71"/>
        <v>0</v>
      </c>
    </row>
    <row r="947" ht="20.25" customHeight="1" spans="1:11">
      <c r="A947" s="20"/>
      <c r="B947" s="114" t="s">
        <v>1053</v>
      </c>
      <c r="C947" s="9">
        <v>0</v>
      </c>
      <c r="D947" s="9">
        <v>0</v>
      </c>
      <c r="E947" s="9">
        <v>0</v>
      </c>
      <c r="F947" s="9">
        <v>0</v>
      </c>
      <c r="G947" s="9">
        <v>0</v>
      </c>
      <c r="H947" s="100">
        <f t="shared" si="68"/>
        <v>0</v>
      </c>
      <c r="I947" s="91">
        <f t="shared" si="69"/>
        <v>0</v>
      </c>
      <c r="J947" s="91">
        <f t="shared" si="70"/>
        <v>0</v>
      </c>
      <c r="K947" s="91">
        <f t="shared" si="71"/>
        <v>0</v>
      </c>
    </row>
    <row r="948" ht="20.25" customHeight="1" spans="1:11">
      <c r="A948" s="20"/>
      <c r="B948" s="114" t="s">
        <v>1054</v>
      </c>
      <c r="C948" s="9">
        <v>0</v>
      </c>
      <c r="D948" s="9">
        <v>0</v>
      </c>
      <c r="E948" s="9">
        <v>0</v>
      </c>
      <c r="F948" s="9">
        <v>24</v>
      </c>
      <c r="G948" s="9">
        <v>0</v>
      </c>
      <c r="H948" s="100">
        <f t="shared" si="68"/>
        <v>0</v>
      </c>
      <c r="I948" s="91">
        <f t="shared" si="69"/>
        <v>0</v>
      </c>
      <c r="J948" s="91">
        <f t="shared" si="70"/>
        <v>0</v>
      </c>
      <c r="K948" s="91">
        <f t="shared" si="71"/>
        <v>0</v>
      </c>
    </row>
    <row r="949" ht="20.25" customHeight="1" spans="1:11">
      <c r="A949" s="20"/>
      <c r="B949" s="114" t="s">
        <v>1055</v>
      </c>
      <c r="C949" s="9">
        <v>0</v>
      </c>
      <c r="D949" s="9">
        <v>0</v>
      </c>
      <c r="E949" s="9">
        <v>0</v>
      </c>
      <c r="F949" s="9">
        <v>0</v>
      </c>
      <c r="G949" s="9">
        <v>0</v>
      </c>
      <c r="H949" s="100">
        <f t="shared" si="68"/>
        <v>0</v>
      </c>
      <c r="I949" s="91">
        <f t="shared" si="69"/>
        <v>0</v>
      </c>
      <c r="J949" s="91">
        <f t="shared" si="70"/>
        <v>0</v>
      </c>
      <c r="K949" s="91">
        <f t="shared" si="71"/>
        <v>0</v>
      </c>
    </row>
    <row r="950" ht="20.25" customHeight="1" spans="1:11">
      <c r="A950" s="20"/>
      <c r="B950" s="114" t="s">
        <v>1056</v>
      </c>
      <c r="C950" s="9">
        <v>0</v>
      </c>
      <c r="D950" s="9">
        <v>0</v>
      </c>
      <c r="E950" s="9">
        <v>0</v>
      </c>
      <c r="F950" s="9">
        <v>0</v>
      </c>
      <c r="G950" s="9">
        <v>0</v>
      </c>
      <c r="H950" s="100">
        <f t="shared" si="68"/>
        <v>0</v>
      </c>
      <c r="I950" s="91">
        <f t="shared" si="69"/>
        <v>0</v>
      </c>
      <c r="J950" s="91">
        <f t="shared" si="70"/>
        <v>0</v>
      </c>
      <c r="K950" s="91">
        <f t="shared" si="71"/>
        <v>0</v>
      </c>
    </row>
    <row r="951" ht="20.25" customHeight="1" spans="1:11">
      <c r="A951" s="20"/>
      <c r="B951" s="114" t="s">
        <v>1057</v>
      </c>
      <c r="C951" s="9">
        <v>0</v>
      </c>
      <c r="D951" s="9">
        <v>0</v>
      </c>
      <c r="E951" s="9">
        <v>0</v>
      </c>
      <c r="F951" s="9">
        <v>0</v>
      </c>
      <c r="G951" s="9">
        <v>0</v>
      </c>
      <c r="H951" s="100">
        <f t="shared" si="68"/>
        <v>0</v>
      </c>
      <c r="I951" s="91">
        <f t="shared" si="69"/>
        <v>0</v>
      </c>
      <c r="J951" s="91">
        <f t="shared" si="70"/>
        <v>0</v>
      </c>
      <c r="K951" s="91">
        <f t="shared" si="71"/>
        <v>0</v>
      </c>
    </row>
    <row r="952" ht="20.25" customHeight="1" spans="1:11">
      <c r="A952" s="20"/>
      <c r="B952" s="114" t="s">
        <v>1058</v>
      </c>
      <c r="C952" s="9">
        <v>0</v>
      </c>
      <c r="D952" s="9">
        <v>0</v>
      </c>
      <c r="E952" s="9">
        <v>0</v>
      </c>
      <c r="F952" s="9">
        <v>0</v>
      </c>
      <c r="G952" s="9">
        <v>0</v>
      </c>
      <c r="H952" s="100">
        <f t="shared" si="68"/>
        <v>0</v>
      </c>
      <c r="I952" s="91">
        <f t="shared" si="69"/>
        <v>0</v>
      </c>
      <c r="J952" s="91">
        <f t="shared" si="70"/>
        <v>0</v>
      </c>
      <c r="K952" s="91">
        <f t="shared" si="71"/>
        <v>0</v>
      </c>
    </row>
    <row r="953" ht="20.25" customHeight="1" spans="1:11">
      <c r="A953" s="20"/>
      <c r="B953" s="114" t="s">
        <v>1059</v>
      </c>
      <c r="C953" s="9">
        <v>0</v>
      </c>
      <c r="D953" s="9">
        <v>0</v>
      </c>
      <c r="E953" s="9">
        <v>0</v>
      </c>
      <c r="F953" s="9">
        <v>0</v>
      </c>
      <c r="G953" s="9">
        <v>0</v>
      </c>
      <c r="H953" s="100">
        <f t="shared" si="68"/>
        <v>0</v>
      </c>
      <c r="I953" s="91">
        <f t="shared" si="69"/>
        <v>0</v>
      </c>
      <c r="J953" s="91">
        <f t="shared" si="70"/>
        <v>0</v>
      </c>
      <c r="K953" s="91">
        <f t="shared" si="71"/>
        <v>0</v>
      </c>
    </row>
    <row r="954" ht="20.25" customHeight="1" spans="1:11">
      <c r="A954" s="20"/>
      <c r="B954" s="114" t="s">
        <v>1060</v>
      </c>
      <c r="C954" s="9">
        <v>0</v>
      </c>
      <c r="D954" s="9">
        <v>0</v>
      </c>
      <c r="E954" s="9">
        <v>0</v>
      </c>
      <c r="F954" s="9">
        <v>0</v>
      </c>
      <c r="G954" s="9">
        <v>0</v>
      </c>
      <c r="H954" s="100">
        <f t="shared" si="68"/>
        <v>0</v>
      </c>
      <c r="I954" s="91">
        <f t="shared" si="69"/>
        <v>0</v>
      </c>
      <c r="J954" s="91">
        <f t="shared" si="70"/>
        <v>0</v>
      </c>
      <c r="K954" s="91">
        <f t="shared" si="71"/>
        <v>0</v>
      </c>
    </row>
    <row r="955" ht="20.25" customHeight="1" spans="1:11">
      <c r="A955" s="20"/>
      <c r="B955" s="114" t="s">
        <v>1061</v>
      </c>
      <c r="C955" s="9">
        <v>0</v>
      </c>
      <c r="D955" s="9">
        <v>0</v>
      </c>
      <c r="E955" s="9">
        <v>0</v>
      </c>
      <c r="F955" s="9">
        <v>0</v>
      </c>
      <c r="G955" s="9">
        <v>0</v>
      </c>
      <c r="H955" s="100">
        <f t="shared" si="68"/>
        <v>0</v>
      </c>
      <c r="I955" s="91">
        <f t="shared" si="69"/>
        <v>0</v>
      </c>
      <c r="J955" s="91">
        <f t="shared" si="70"/>
        <v>0</v>
      </c>
      <c r="K955" s="91">
        <f t="shared" si="71"/>
        <v>0</v>
      </c>
    </row>
    <row r="956" ht="20.25" customHeight="1" spans="1:11">
      <c r="A956" s="20"/>
      <c r="B956" s="114" t="s">
        <v>1062</v>
      </c>
      <c r="C956" s="9">
        <v>0</v>
      </c>
      <c r="D956" s="9">
        <v>0</v>
      </c>
      <c r="E956" s="9">
        <v>0</v>
      </c>
      <c r="F956" s="9">
        <v>0</v>
      </c>
      <c r="G956" s="9">
        <v>0</v>
      </c>
      <c r="H956" s="100">
        <f t="shared" si="68"/>
        <v>0</v>
      </c>
      <c r="I956" s="91">
        <f t="shared" si="69"/>
        <v>0</v>
      </c>
      <c r="J956" s="91">
        <f t="shared" si="70"/>
        <v>0</v>
      </c>
      <c r="K956" s="91">
        <f t="shared" si="71"/>
        <v>0</v>
      </c>
    </row>
    <row r="957" ht="20.25" customHeight="1" spans="1:11">
      <c r="A957" s="20"/>
      <c r="B957" s="114" t="s">
        <v>1063</v>
      </c>
      <c r="C957" s="9">
        <v>0</v>
      </c>
      <c r="D957" s="9">
        <v>0</v>
      </c>
      <c r="E957" s="9">
        <v>0</v>
      </c>
      <c r="F957" s="9">
        <v>24</v>
      </c>
      <c r="G957" s="9">
        <v>0</v>
      </c>
      <c r="H957" s="100">
        <f t="shared" si="68"/>
        <v>0</v>
      </c>
      <c r="I957" s="91">
        <f t="shared" si="69"/>
        <v>0</v>
      </c>
      <c r="J957" s="91">
        <f t="shared" si="70"/>
        <v>0</v>
      </c>
      <c r="K957" s="91">
        <f t="shared" si="71"/>
        <v>0</v>
      </c>
    </row>
    <row r="958" ht="20.25" customHeight="1" spans="1:11">
      <c r="A958" s="20"/>
      <c r="B958" s="114" t="s">
        <v>1064</v>
      </c>
      <c r="C958" s="9">
        <v>0</v>
      </c>
      <c r="D958" s="9">
        <v>0</v>
      </c>
      <c r="E958" s="9">
        <v>0</v>
      </c>
      <c r="F958" s="9">
        <v>0</v>
      </c>
      <c r="G958" s="9">
        <v>0</v>
      </c>
      <c r="H958" s="100">
        <f t="shared" si="68"/>
        <v>0</v>
      </c>
      <c r="I958" s="91">
        <f t="shared" si="69"/>
        <v>0</v>
      </c>
      <c r="J958" s="91">
        <f t="shared" si="70"/>
        <v>0</v>
      </c>
      <c r="K958" s="91">
        <f t="shared" si="71"/>
        <v>0</v>
      </c>
    </row>
    <row r="959" ht="20.25" customHeight="1" spans="1:11">
      <c r="A959" s="20"/>
      <c r="B959" s="114" t="s">
        <v>1065</v>
      </c>
      <c r="C959" s="9">
        <v>0</v>
      </c>
      <c r="D959" s="9">
        <v>0</v>
      </c>
      <c r="E959" s="9">
        <v>0</v>
      </c>
      <c r="F959" s="9">
        <v>0</v>
      </c>
      <c r="G959" s="9">
        <v>0</v>
      </c>
      <c r="H959" s="100">
        <f t="shared" si="68"/>
        <v>0</v>
      </c>
      <c r="I959" s="91">
        <f t="shared" si="69"/>
        <v>0</v>
      </c>
      <c r="J959" s="91">
        <f t="shared" si="70"/>
        <v>0</v>
      </c>
      <c r="K959" s="91">
        <f t="shared" si="71"/>
        <v>0</v>
      </c>
    </row>
    <row r="960" ht="20.25" customHeight="1" spans="1:11">
      <c r="A960" s="20"/>
      <c r="B960" s="114" t="s">
        <v>1066</v>
      </c>
      <c r="C960" s="9">
        <v>0</v>
      </c>
      <c r="D960" s="9">
        <v>0</v>
      </c>
      <c r="E960" s="9">
        <v>0</v>
      </c>
      <c r="F960" s="9">
        <v>0</v>
      </c>
      <c r="G960" s="9">
        <v>0</v>
      </c>
      <c r="H960" s="100">
        <f t="shared" si="68"/>
        <v>0</v>
      </c>
      <c r="I960" s="91">
        <f t="shared" si="69"/>
        <v>0</v>
      </c>
      <c r="J960" s="91">
        <f t="shared" si="70"/>
        <v>0</v>
      </c>
      <c r="K960" s="91">
        <f t="shared" si="71"/>
        <v>0</v>
      </c>
    </row>
    <row r="961" ht="20.25" customHeight="1" spans="1:11">
      <c r="A961" s="20"/>
      <c r="B961" s="114" t="s">
        <v>1067</v>
      </c>
      <c r="C961" s="9">
        <v>0</v>
      </c>
      <c r="D961" s="9">
        <v>0</v>
      </c>
      <c r="E961" s="9">
        <v>0</v>
      </c>
      <c r="F961" s="9">
        <v>0</v>
      </c>
      <c r="G961" s="9">
        <v>0</v>
      </c>
      <c r="H961" s="100">
        <f t="shared" si="68"/>
        <v>0</v>
      </c>
      <c r="I961" s="91">
        <f t="shared" si="69"/>
        <v>0</v>
      </c>
      <c r="J961" s="91">
        <f t="shared" si="70"/>
        <v>0</v>
      </c>
      <c r="K961" s="91">
        <f t="shared" si="71"/>
        <v>0</v>
      </c>
    </row>
    <row r="962" ht="20.25" customHeight="1" spans="1:11">
      <c r="A962" s="20"/>
      <c r="B962" s="114" t="s">
        <v>1068</v>
      </c>
      <c r="C962" s="9">
        <v>0</v>
      </c>
      <c r="D962" s="9">
        <v>0</v>
      </c>
      <c r="E962" s="9">
        <v>0</v>
      </c>
      <c r="F962" s="9">
        <v>0</v>
      </c>
      <c r="G962" s="9">
        <v>0</v>
      </c>
      <c r="H962" s="100">
        <f t="shared" si="68"/>
        <v>0</v>
      </c>
      <c r="I962" s="91">
        <f t="shared" si="69"/>
        <v>0</v>
      </c>
      <c r="J962" s="91">
        <f t="shared" si="70"/>
        <v>0</v>
      </c>
      <c r="K962" s="91">
        <f t="shared" si="71"/>
        <v>0</v>
      </c>
    </row>
    <row r="963" ht="20.25" customHeight="1" spans="1:11">
      <c r="A963" s="20"/>
      <c r="B963" s="114" t="s">
        <v>1069</v>
      </c>
      <c r="C963" s="9">
        <v>0</v>
      </c>
      <c r="D963" s="9">
        <v>0</v>
      </c>
      <c r="E963" s="9">
        <v>0</v>
      </c>
      <c r="F963" s="9">
        <v>0</v>
      </c>
      <c r="G963" s="9">
        <v>0</v>
      </c>
      <c r="H963" s="100">
        <f t="shared" si="68"/>
        <v>0</v>
      </c>
      <c r="I963" s="91">
        <f t="shared" si="69"/>
        <v>0</v>
      </c>
      <c r="J963" s="91">
        <f t="shared" si="70"/>
        <v>0</v>
      </c>
      <c r="K963" s="91">
        <f t="shared" si="71"/>
        <v>0</v>
      </c>
    </row>
    <row r="964" ht="20.25" customHeight="1" spans="1:11">
      <c r="A964" s="20"/>
      <c r="B964" s="114" t="s">
        <v>1070</v>
      </c>
      <c r="C964" s="9">
        <v>0</v>
      </c>
      <c r="D964" s="9">
        <v>0</v>
      </c>
      <c r="E964" s="9">
        <v>0</v>
      </c>
      <c r="F964" s="9">
        <v>0</v>
      </c>
      <c r="G964" s="9">
        <v>0</v>
      </c>
      <c r="H964" s="100">
        <f t="shared" si="68"/>
        <v>0</v>
      </c>
      <c r="I964" s="91">
        <f t="shared" si="69"/>
        <v>0</v>
      </c>
      <c r="J964" s="91">
        <f t="shared" si="70"/>
        <v>0</v>
      </c>
      <c r="K964" s="91">
        <f t="shared" si="71"/>
        <v>0</v>
      </c>
    </row>
    <row r="965" ht="20.25" customHeight="1" spans="1:11">
      <c r="A965" s="20"/>
      <c r="B965" s="114" t="s">
        <v>1071</v>
      </c>
      <c r="C965" s="9">
        <v>0</v>
      </c>
      <c r="D965" s="9">
        <v>0</v>
      </c>
      <c r="E965" s="9">
        <v>0</v>
      </c>
      <c r="F965" s="9">
        <v>0</v>
      </c>
      <c r="G965" s="9">
        <v>0</v>
      </c>
      <c r="H965" s="100">
        <f t="shared" si="68"/>
        <v>0</v>
      </c>
      <c r="I965" s="91">
        <f t="shared" si="69"/>
        <v>0</v>
      </c>
      <c r="J965" s="91">
        <f t="shared" si="70"/>
        <v>0</v>
      </c>
      <c r="K965" s="91">
        <f t="shared" si="71"/>
        <v>0</v>
      </c>
    </row>
    <row r="966" ht="20.25" customHeight="1" spans="1:11">
      <c r="A966" s="20"/>
      <c r="B966" s="114" t="s">
        <v>1072</v>
      </c>
      <c r="C966" s="9">
        <v>0</v>
      </c>
      <c r="D966" s="9">
        <v>0</v>
      </c>
      <c r="E966" s="9">
        <v>0</v>
      </c>
      <c r="F966" s="9">
        <v>0</v>
      </c>
      <c r="G966" s="9">
        <v>0</v>
      </c>
      <c r="H966" s="100">
        <f t="shared" si="68"/>
        <v>0</v>
      </c>
      <c r="I966" s="91">
        <f t="shared" si="69"/>
        <v>0</v>
      </c>
      <c r="J966" s="91">
        <f t="shared" si="70"/>
        <v>0</v>
      </c>
      <c r="K966" s="91">
        <f t="shared" si="71"/>
        <v>0</v>
      </c>
    </row>
    <row r="967" ht="20.25" customHeight="1" spans="1:11">
      <c r="A967" s="20"/>
      <c r="B967" s="114" t="s">
        <v>1073</v>
      </c>
      <c r="C967" s="9">
        <v>0</v>
      </c>
      <c r="D967" s="9">
        <v>0</v>
      </c>
      <c r="E967" s="9">
        <v>1</v>
      </c>
      <c r="F967" s="9">
        <v>1017</v>
      </c>
      <c r="G967" s="9">
        <v>1</v>
      </c>
      <c r="H967" s="100">
        <f t="shared" si="68"/>
        <v>0</v>
      </c>
      <c r="I967" s="91">
        <f t="shared" si="69"/>
        <v>0</v>
      </c>
      <c r="J967" s="91">
        <f t="shared" si="70"/>
        <v>100</v>
      </c>
      <c r="K967" s="91">
        <f t="shared" si="71"/>
        <v>0.0983284169124877</v>
      </c>
    </row>
    <row r="968" ht="20.25" customHeight="1" spans="1:11">
      <c r="A968" s="20"/>
      <c r="B968" s="114" t="s">
        <v>1074</v>
      </c>
      <c r="C968" s="9">
        <v>0</v>
      </c>
      <c r="D968" s="9">
        <v>0</v>
      </c>
      <c r="E968" s="9">
        <v>0</v>
      </c>
      <c r="F968" s="9">
        <v>1015</v>
      </c>
      <c r="G968" s="9">
        <v>0</v>
      </c>
      <c r="H968" s="100">
        <f t="shared" si="68"/>
        <v>0</v>
      </c>
      <c r="I968" s="91">
        <f t="shared" si="69"/>
        <v>0</v>
      </c>
      <c r="J968" s="91">
        <f t="shared" si="70"/>
        <v>0</v>
      </c>
      <c r="K968" s="91">
        <f t="shared" si="71"/>
        <v>0</v>
      </c>
    </row>
    <row r="969" ht="20.25" customHeight="1" spans="1:11">
      <c r="A969" s="20"/>
      <c r="B969" s="114" t="s">
        <v>1075</v>
      </c>
      <c r="C969" s="9">
        <v>0</v>
      </c>
      <c r="D969" s="9">
        <v>0</v>
      </c>
      <c r="E969" s="9">
        <v>0</v>
      </c>
      <c r="F969" s="9">
        <v>2</v>
      </c>
      <c r="G969" s="9">
        <v>1</v>
      </c>
      <c r="H969" s="100">
        <f t="shared" si="68"/>
        <v>0</v>
      </c>
      <c r="I969" s="91">
        <f t="shared" si="69"/>
        <v>0</v>
      </c>
      <c r="J969" s="91">
        <f t="shared" si="70"/>
        <v>0</v>
      </c>
      <c r="K969" s="91">
        <f t="shared" si="71"/>
        <v>50</v>
      </c>
    </row>
    <row r="970" ht="20.25" customHeight="1" spans="1:11">
      <c r="A970" s="20" t="s">
        <v>1076</v>
      </c>
      <c r="B970" s="114" t="s">
        <v>76</v>
      </c>
      <c r="C970" s="9">
        <v>0</v>
      </c>
      <c r="D970" s="9">
        <v>0</v>
      </c>
      <c r="E970" s="9">
        <v>0</v>
      </c>
      <c r="F970" s="9">
        <v>0</v>
      </c>
      <c r="G970" s="9">
        <v>0</v>
      </c>
      <c r="H970" s="100">
        <f t="shared" si="68"/>
        <v>0</v>
      </c>
      <c r="I970" s="91">
        <f t="shared" si="69"/>
        <v>0</v>
      </c>
      <c r="J970" s="91">
        <f t="shared" si="70"/>
        <v>0</v>
      </c>
      <c r="K970" s="91">
        <f t="shared" si="71"/>
        <v>0</v>
      </c>
    </row>
    <row r="971" ht="20.25" customHeight="1" spans="1:11">
      <c r="A971" s="20"/>
      <c r="B971" s="114" t="s">
        <v>1077</v>
      </c>
      <c r="C971" s="9">
        <v>0</v>
      </c>
      <c r="D971" s="9">
        <v>0</v>
      </c>
      <c r="E971" s="9">
        <v>0</v>
      </c>
      <c r="F971" s="9">
        <v>0</v>
      </c>
      <c r="G971" s="9">
        <v>0</v>
      </c>
      <c r="H971" s="100">
        <f t="shared" si="68"/>
        <v>0</v>
      </c>
      <c r="I971" s="91">
        <f t="shared" si="69"/>
        <v>0</v>
      </c>
      <c r="J971" s="91">
        <f t="shared" si="70"/>
        <v>0</v>
      </c>
      <c r="K971" s="91">
        <f t="shared" si="71"/>
        <v>0</v>
      </c>
    </row>
    <row r="972" ht="20.25" customHeight="1" spans="1:11">
      <c r="A972" s="20"/>
      <c r="B972" s="114" t="s">
        <v>1078</v>
      </c>
      <c r="C972" s="9">
        <v>0</v>
      </c>
      <c r="D972" s="9">
        <v>0</v>
      </c>
      <c r="E972" s="9">
        <v>0</v>
      </c>
      <c r="F972" s="9">
        <v>0</v>
      </c>
      <c r="G972" s="9">
        <v>0</v>
      </c>
      <c r="H972" s="100">
        <f t="shared" si="68"/>
        <v>0</v>
      </c>
      <c r="I972" s="91">
        <f t="shared" si="69"/>
        <v>0</v>
      </c>
      <c r="J972" s="91">
        <f t="shared" si="70"/>
        <v>0</v>
      </c>
      <c r="K972" s="91">
        <f t="shared" si="71"/>
        <v>0</v>
      </c>
    </row>
    <row r="973" ht="20.25" customHeight="1" spans="1:11">
      <c r="A973" s="20"/>
      <c r="B973" s="114" t="s">
        <v>1079</v>
      </c>
      <c r="C973" s="9">
        <v>0</v>
      </c>
      <c r="D973" s="9">
        <v>0</v>
      </c>
      <c r="E973" s="9">
        <v>0</v>
      </c>
      <c r="F973" s="9">
        <v>0</v>
      </c>
      <c r="G973" s="9">
        <v>0</v>
      </c>
      <c r="H973" s="100">
        <f t="shared" si="68"/>
        <v>0</v>
      </c>
      <c r="I973" s="91">
        <f t="shared" si="69"/>
        <v>0</v>
      </c>
      <c r="J973" s="91">
        <f t="shared" si="70"/>
        <v>0</v>
      </c>
      <c r="K973" s="91">
        <f t="shared" si="71"/>
        <v>0</v>
      </c>
    </row>
    <row r="974" ht="20.25" customHeight="1" spans="1:11">
      <c r="A974" s="20"/>
      <c r="B974" s="114" t="s">
        <v>1080</v>
      </c>
      <c r="C974" s="9">
        <v>0</v>
      </c>
      <c r="D974" s="9">
        <v>0</v>
      </c>
      <c r="E974" s="9">
        <v>0</v>
      </c>
      <c r="F974" s="9">
        <v>0</v>
      </c>
      <c r="G974" s="9">
        <v>0</v>
      </c>
      <c r="H974" s="100">
        <f t="shared" si="68"/>
        <v>0</v>
      </c>
      <c r="I974" s="91">
        <f t="shared" si="69"/>
        <v>0</v>
      </c>
      <c r="J974" s="91">
        <f t="shared" si="70"/>
        <v>0</v>
      </c>
      <c r="K974" s="91">
        <f t="shared" si="71"/>
        <v>0</v>
      </c>
    </row>
    <row r="975" ht="20.25" customHeight="1" spans="1:11">
      <c r="A975" s="20"/>
      <c r="B975" s="114" t="s">
        <v>1081</v>
      </c>
      <c r="C975" s="9">
        <v>0</v>
      </c>
      <c r="D975" s="9">
        <v>0</v>
      </c>
      <c r="E975" s="9">
        <v>0</v>
      </c>
      <c r="F975" s="9">
        <v>0</v>
      </c>
      <c r="G975" s="9">
        <v>0</v>
      </c>
      <c r="H975" s="100">
        <f t="shared" si="68"/>
        <v>0</v>
      </c>
      <c r="I975" s="91">
        <f t="shared" si="69"/>
        <v>0</v>
      </c>
      <c r="J975" s="91">
        <f t="shared" si="70"/>
        <v>0</v>
      </c>
      <c r="K975" s="91">
        <f t="shared" si="71"/>
        <v>0</v>
      </c>
    </row>
    <row r="976" ht="20.25" customHeight="1" spans="1:11">
      <c r="A976" s="20"/>
      <c r="B976" s="114" t="s">
        <v>1082</v>
      </c>
      <c r="C976" s="9">
        <v>0</v>
      </c>
      <c r="D976" s="9">
        <v>0</v>
      </c>
      <c r="E976" s="9">
        <v>0</v>
      </c>
      <c r="F976" s="9">
        <v>0</v>
      </c>
      <c r="G976" s="9">
        <v>0</v>
      </c>
      <c r="H976" s="100">
        <f t="shared" si="68"/>
        <v>0</v>
      </c>
      <c r="I976" s="91">
        <f t="shared" si="69"/>
        <v>0</v>
      </c>
      <c r="J976" s="91">
        <f t="shared" si="70"/>
        <v>0</v>
      </c>
      <c r="K976" s="91">
        <f t="shared" si="71"/>
        <v>0</v>
      </c>
    </row>
    <row r="977" ht="20.25" customHeight="1" spans="1:11">
      <c r="A977" s="20"/>
      <c r="B977" s="114" t="s">
        <v>1083</v>
      </c>
      <c r="C977" s="9">
        <v>0</v>
      </c>
      <c r="D977" s="9">
        <v>0</v>
      </c>
      <c r="E977" s="9">
        <v>0</v>
      </c>
      <c r="F977" s="9">
        <v>0</v>
      </c>
      <c r="G977" s="9">
        <v>0</v>
      </c>
      <c r="H977" s="100">
        <f t="shared" si="68"/>
        <v>0</v>
      </c>
      <c r="I977" s="91">
        <f t="shared" si="69"/>
        <v>0</v>
      </c>
      <c r="J977" s="91">
        <f t="shared" si="70"/>
        <v>0</v>
      </c>
      <c r="K977" s="91">
        <f t="shared" si="71"/>
        <v>0</v>
      </c>
    </row>
    <row r="978" ht="20.25" customHeight="1" spans="1:11">
      <c r="A978" s="20"/>
      <c r="B978" s="114" t="s">
        <v>1084</v>
      </c>
      <c r="C978" s="9">
        <v>0</v>
      </c>
      <c r="D978" s="9">
        <v>0</v>
      </c>
      <c r="E978" s="9">
        <v>0</v>
      </c>
      <c r="F978" s="9">
        <v>0</v>
      </c>
      <c r="G978" s="9">
        <v>0</v>
      </c>
      <c r="H978" s="100">
        <f t="shared" si="68"/>
        <v>0</v>
      </c>
      <c r="I978" s="91">
        <f t="shared" si="69"/>
        <v>0</v>
      </c>
      <c r="J978" s="91">
        <f t="shared" si="70"/>
        <v>0</v>
      </c>
      <c r="K978" s="91">
        <f t="shared" si="71"/>
        <v>0</v>
      </c>
    </row>
    <row r="979" ht="20.25" customHeight="1" spans="1:11">
      <c r="A979" s="20"/>
      <c r="B979" s="114" t="s">
        <v>1085</v>
      </c>
      <c r="C979" s="9">
        <v>0</v>
      </c>
      <c r="D979" s="9">
        <v>0</v>
      </c>
      <c r="E979" s="9">
        <v>0</v>
      </c>
      <c r="F979" s="9">
        <v>0</v>
      </c>
      <c r="G979" s="9">
        <v>0</v>
      </c>
      <c r="H979" s="100">
        <f t="shared" si="68"/>
        <v>0</v>
      </c>
      <c r="I979" s="91">
        <f t="shared" si="69"/>
        <v>0</v>
      </c>
      <c r="J979" s="91">
        <f t="shared" si="70"/>
        <v>0</v>
      </c>
      <c r="K979" s="91">
        <f t="shared" si="71"/>
        <v>0</v>
      </c>
    </row>
    <row r="980" ht="20.25" customHeight="1" spans="1:11">
      <c r="A980" s="20" t="s">
        <v>1086</v>
      </c>
      <c r="B980" s="114" t="s">
        <v>77</v>
      </c>
      <c r="C980" s="9">
        <v>0</v>
      </c>
      <c r="D980" s="9">
        <v>3956</v>
      </c>
      <c r="E980" s="9">
        <v>2207</v>
      </c>
      <c r="F980" s="9">
        <v>2435</v>
      </c>
      <c r="G980" s="9">
        <v>2207</v>
      </c>
      <c r="H980" s="100">
        <f t="shared" si="68"/>
        <v>0</v>
      </c>
      <c r="I980" s="91">
        <f t="shared" si="69"/>
        <v>55.788675429727</v>
      </c>
      <c r="J980" s="91">
        <f t="shared" si="70"/>
        <v>100</v>
      </c>
      <c r="K980" s="91">
        <f t="shared" si="71"/>
        <v>90.6365503080082</v>
      </c>
    </row>
    <row r="981" ht="20.25" customHeight="1" spans="1:11">
      <c r="A981" s="20"/>
      <c r="B981" s="114" t="s">
        <v>1087</v>
      </c>
      <c r="C981" s="9">
        <v>0</v>
      </c>
      <c r="D981" s="9">
        <v>3895</v>
      </c>
      <c r="E981" s="9">
        <v>2135</v>
      </c>
      <c r="F981" s="9">
        <v>2322</v>
      </c>
      <c r="G981" s="9">
        <v>2135</v>
      </c>
      <c r="H981" s="100">
        <f t="shared" si="68"/>
        <v>0</v>
      </c>
      <c r="I981" s="91">
        <f t="shared" si="69"/>
        <v>54.813863928113</v>
      </c>
      <c r="J981" s="91">
        <f t="shared" si="70"/>
        <v>100</v>
      </c>
      <c r="K981" s="91">
        <f t="shared" si="71"/>
        <v>91.9465977605513</v>
      </c>
    </row>
    <row r="982" ht="20.25" customHeight="1" spans="1:11">
      <c r="A982" s="20"/>
      <c r="B982" s="114" t="s">
        <v>1088</v>
      </c>
      <c r="C982" s="9">
        <v>0</v>
      </c>
      <c r="D982" s="9">
        <v>0</v>
      </c>
      <c r="E982" s="9">
        <v>0</v>
      </c>
      <c r="F982" s="9">
        <v>1302</v>
      </c>
      <c r="G982" s="9">
        <v>830</v>
      </c>
      <c r="H982" s="100">
        <f t="shared" si="68"/>
        <v>0</v>
      </c>
      <c r="I982" s="91">
        <f t="shared" si="69"/>
        <v>0</v>
      </c>
      <c r="J982" s="91">
        <f t="shared" si="70"/>
        <v>0</v>
      </c>
      <c r="K982" s="91">
        <f t="shared" si="71"/>
        <v>63.7480798771121</v>
      </c>
    </row>
    <row r="983" ht="20.25" customHeight="1" spans="1:11">
      <c r="A983" s="20"/>
      <c r="B983" s="114" t="s">
        <v>1089</v>
      </c>
      <c r="C983" s="9">
        <v>0</v>
      </c>
      <c r="D983" s="9">
        <v>0</v>
      </c>
      <c r="E983" s="9">
        <v>0</v>
      </c>
      <c r="F983" s="9">
        <v>0</v>
      </c>
      <c r="G983" s="9">
        <v>417</v>
      </c>
      <c r="H983" s="100">
        <f t="shared" si="68"/>
        <v>0</v>
      </c>
      <c r="I983" s="91">
        <f t="shared" si="69"/>
        <v>0</v>
      </c>
      <c r="J983" s="91">
        <f t="shared" si="70"/>
        <v>0</v>
      </c>
      <c r="K983" s="91">
        <f t="shared" si="71"/>
        <v>0</v>
      </c>
    </row>
    <row r="984" ht="20.25" customHeight="1" spans="1:11">
      <c r="A984" s="20"/>
      <c r="B984" s="114" t="s">
        <v>1090</v>
      </c>
      <c r="C984" s="9">
        <v>0</v>
      </c>
      <c r="D984" s="9">
        <v>0</v>
      </c>
      <c r="E984" s="9">
        <v>0</v>
      </c>
      <c r="F984" s="9">
        <v>0</v>
      </c>
      <c r="G984" s="9">
        <v>0</v>
      </c>
      <c r="H984" s="100">
        <f t="shared" si="68"/>
        <v>0</v>
      </c>
      <c r="I984" s="91">
        <f t="shared" si="69"/>
        <v>0</v>
      </c>
      <c r="J984" s="91">
        <f t="shared" si="70"/>
        <v>0</v>
      </c>
      <c r="K984" s="91">
        <f t="shared" si="71"/>
        <v>0</v>
      </c>
    </row>
    <row r="985" ht="20.25" customHeight="1" spans="1:11">
      <c r="A985" s="20"/>
      <c r="B985" s="114" t="s">
        <v>1091</v>
      </c>
      <c r="C985" s="9">
        <v>0</v>
      </c>
      <c r="D985" s="9">
        <v>0</v>
      </c>
      <c r="E985" s="9">
        <v>0</v>
      </c>
      <c r="F985" s="9">
        <v>0</v>
      </c>
      <c r="G985" s="9">
        <v>149</v>
      </c>
      <c r="H985" s="100">
        <f t="shared" si="68"/>
        <v>0</v>
      </c>
      <c r="I985" s="91">
        <f t="shared" si="69"/>
        <v>0</v>
      </c>
      <c r="J985" s="91">
        <f t="shared" si="70"/>
        <v>0</v>
      </c>
      <c r="K985" s="91">
        <f t="shared" si="71"/>
        <v>0</v>
      </c>
    </row>
    <row r="986" ht="20.25" customHeight="1" spans="1:11">
      <c r="A986" s="20"/>
      <c r="B986" s="114" t="s">
        <v>1092</v>
      </c>
      <c r="C986" s="9">
        <v>0</v>
      </c>
      <c r="D986" s="9">
        <v>0</v>
      </c>
      <c r="E986" s="9">
        <v>0</v>
      </c>
      <c r="F986" s="9">
        <v>428</v>
      </c>
      <c r="G986" s="9">
        <v>33</v>
      </c>
      <c r="H986" s="100">
        <f t="shared" si="68"/>
        <v>0</v>
      </c>
      <c r="I986" s="91">
        <f t="shared" si="69"/>
        <v>0</v>
      </c>
      <c r="J986" s="91">
        <f t="shared" si="70"/>
        <v>0</v>
      </c>
      <c r="K986" s="91">
        <f t="shared" si="71"/>
        <v>7.71028037383178</v>
      </c>
    </row>
    <row r="987" ht="20.25" customHeight="1" spans="1:11">
      <c r="A987" s="20"/>
      <c r="B987" s="114" t="s">
        <v>1093</v>
      </c>
      <c r="C987" s="9">
        <v>0</v>
      </c>
      <c r="D987" s="9">
        <v>0</v>
      </c>
      <c r="E987" s="9">
        <v>0</v>
      </c>
      <c r="F987" s="9">
        <v>0</v>
      </c>
      <c r="G987" s="9">
        <v>0</v>
      </c>
      <c r="H987" s="100">
        <f t="shared" si="68"/>
        <v>0</v>
      </c>
      <c r="I987" s="91">
        <f t="shared" si="69"/>
        <v>0</v>
      </c>
      <c r="J987" s="91">
        <f t="shared" si="70"/>
        <v>0</v>
      </c>
      <c r="K987" s="91">
        <f t="shared" si="71"/>
        <v>0</v>
      </c>
    </row>
    <row r="988" ht="20.25" customHeight="1" spans="1:11">
      <c r="A988" s="20"/>
      <c r="B988" s="114" t="s">
        <v>1094</v>
      </c>
      <c r="C988" s="9">
        <v>0</v>
      </c>
      <c r="D988" s="9">
        <v>0</v>
      </c>
      <c r="E988" s="9">
        <v>0</v>
      </c>
      <c r="F988" s="9">
        <v>0</v>
      </c>
      <c r="G988" s="9">
        <v>50</v>
      </c>
      <c r="H988" s="100">
        <f t="shared" si="68"/>
        <v>0</v>
      </c>
      <c r="I988" s="91">
        <f t="shared" si="69"/>
        <v>0</v>
      </c>
      <c r="J988" s="91">
        <f t="shared" si="70"/>
        <v>0</v>
      </c>
      <c r="K988" s="91">
        <f t="shared" si="71"/>
        <v>0</v>
      </c>
    </row>
    <row r="989" ht="20.25" customHeight="1" spans="1:11">
      <c r="A989" s="20"/>
      <c r="B989" s="114" t="s">
        <v>1095</v>
      </c>
      <c r="C989" s="9">
        <v>0</v>
      </c>
      <c r="D989" s="9">
        <v>0</v>
      </c>
      <c r="E989" s="9">
        <v>0</v>
      </c>
      <c r="F989" s="9">
        <v>114</v>
      </c>
      <c r="G989" s="9">
        <v>76</v>
      </c>
      <c r="H989" s="100">
        <f t="shared" si="68"/>
        <v>0</v>
      </c>
      <c r="I989" s="91">
        <f t="shared" si="69"/>
        <v>0</v>
      </c>
      <c r="J989" s="91">
        <f t="shared" si="70"/>
        <v>0</v>
      </c>
      <c r="K989" s="91">
        <f t="shared" si="71"/>
        <v>66.6666666666667</v>
      </c>
    </row>
    <row r="990" ht="20.25" customHeight="1" spans="1:11">
      <c r="A990" s="20"/>
      <c r="B990" s="114" t="s">
        <v>1096</v>
      </c>
      <c r="C990" s="9">
        <v>0</v>
      </c>
      <c r="D990" s="9">
        <v>0</v>
      </c>
      <c r="E990" s="9">
        <v>0</v>
      </c>
      <c r="F990" s="9">
        <v>0</v>
      </c>
      <c r="G990" s="9">
        <v>0</v>
      </c>
      <c r="H990" s="100">
        <f t="shared" si="68"/>
        <v>0</v>
      </c>
      <c r="I990" s="91">
        <f t="shared" si="69"/>
        <v>0</v>
      </c>
      <c r="J990" s="91">
        <f t="shared" si="70"/>
        <v>0</v>
      </c>
      <c r="K990" s="91">
        <f t="shared" si="71"/>
        <v>0</v>
      </c>
    </row>
    <row r="991" ht="20.25" customHeight="1" spans="1:11">
      <c r="A991" s="20"/>
      <c r="B991" s="114" t="s">
        <v>1097</v>
      </c>
      <c r="C991" s="9">
        <v>0</v>
      </c>
      <c r="D991" s="9">
        <v>0</v>
      </c>
      <c r="E991" s="9">
        <v>0</v>
      </c>
      <c r="F991" s="9">
        <v>0</v>
      </c>
      <c r="G991" s="9">
        <v>0</v>
      </c>
      <c r="H991" s="100">
        <f t="shared" si="68"/>
        <v>0</v>
      </c>
      <c r="I991" s="91">
        <f t="shared" si="69"/>
        <v>0</v>
      </c>
      <c r="J991" s="91">
        <f t="shared" si="70"/>
        <v>0</v>
      </c>
      <c r="K991" s="91">
        <f t="shared" si="71"/>
        <v>0</v>
      </c>
    </row>
    <row r="992" ht="20.25" customHeight="1" spans="1:11">
      <c r="A992" s="20"/>
      <c r="B992" s="114" t="s">
        <v>1098</v>
      </c>
      <c r="C992" s="9">
        <v>0</v>
      </c>
      <c r="D992" s="9">
        <v>0</v>
      </c>
      <c r="E992" s="9">
        <v>0</v>
      </c>
      <c r="F992" s="9">
        <v>0</v>
      </c>
      <c r="G992" s="9">
        <v>0</v>
      </c>
      <c r="H992" s="100">
        <f t="shared" si="68"/>
        <v>0</v>
      </c>
      <c r="I992" s="91">
        <f t="shared" si="69"/>
        <v>0</v>
      </c>
      <c r="J992" s="91">
        <f t="shared" si="70"/>
        <v>0</v>
      </c>
      <c r="K992" s="91">
        <f t="shared" si="71"/>
        <v>0</v>
      </c>
    </row>
    <row r="993" ht="20.25" customHeight="1" spans="1:11">
      <c r="A993" s="20"/>
      <c r="B993" s="114" t="s">
        <v>1099</v>
      </c>
      <c r="C993" s="9">
        <v>0</v>
      </c>
      <c r="D993" s="9">
        <v>0</v>
      </c>
      <c r="E993" s="9">
        <v>0</v>
      </c>
      <c r="F993" s="9">
        <v>0</v>
      </c>
      <c r="G993" s="9">
        <v>0</v>
      </c>
      <c r="H993" s="100">
        <f t="shared" si="68"/>
        <v>0</v>
      </c>
      <c r="I993" s="91">
        <f t="shared" si="69"/>
        <v>0</v>
      </c>
      <c r="J993" s="91">
        <f t="shared" si="70"/>
        <v>0</v>
      </c>
      <c r="K993" s="91">
        <f t="shared" si="71"/>
        <v>0</v>
      </c>
    </row>
    <row r="994" ht="20.25" customHeight="1" spans="1:11">
      <c r="A994" s="20"/>
      <c r="B994" s="114" t="s">
        <v>1100</v>
      </c>
      <c r="C994" s="9">
        <v>0</v>
      </c>
      <c r="D994" s="9">
        <v>0</v>
      </c>
      <c r="E994" s="9">
        <v>0</v>
      </c>
      <c r="F994" s="9">
        <v>0</v>
      </c>
      <c r="G994" s="9">
        <v>0</v>
      </c>
      <c r="H994" s="100">
        <f t="shared" si="68"/>
        <v>0</v>
      </c>
      <c r="I994" s="91">
        <f t="shared" si="69"/>
        <v>0</v>
      </c>
      <c r="J994" s="91">
        <f t="shared" si="70"/>
        <v>0</v>
      </c>
      <c r="K994" s="91">
        <f t="shared" si="71"/>
        <v>0</v>
      </c>
    </row>
    <row r="995" ht="20.25" customHeight="1" spans="1:11">
      <c r="A995" s="20"/>
      <c r="B995" s="114" t="s">
        <v>1101</v>
      </c>
      <c r="C995" s="9">
        <v>0</v>
      </c>
      <c r="D995" s="9">
        <v>0</v>
      </c>
      <c r="E995" s="9">
        <v>0</v>
      </c>
      <c r="F995" s="9">
        <v>0</v>
      </c>
      <c r="G995" s="9">
        <v>0</v>
      </c>
      <c r="H995" s="100">
        <f t="shared" si="68"/>
        <v>0</v>
      </c>
      <c r="I995" s="91">
        <f t="shared" si="69"/>
        <v>0</v>
      </c>
      <c r="J995" s="91">
        <f t="shared" si="70"/>
        <v>0</v>
      </c>
      <c r="K995" s="91">
        <f t="shared" si="71"/>
        <v>0</v>
      </c>
    </row>
    <row r="996" ht="20.25" customHeight="1" spans="1:11">
      <c r="A996" s="20"/>
      <c r="B996" s="114" t="s">
        <v>1102</v>
      </c>
      <c r="C996" s="9">
        <v>0</v>
      </c>
      <c r="D996" s="9">
        <v>0</v>
      </c>
      <c r="E996" s="9">
        <v>0</v>
      </c>
      <c r="F996" s="9">
        <v>0</v>
      </c>
      <c r="G996" s="9">
        <v>0</v>
      </c>
      <c r="H996" s="100">
        <f t="shared" si="68"/>
        <v>0</v>
      </c>
      <c r="I996" s="91">
        <f t="shared" si="69"/>
        <v>0</v>
      </c>
      <c r="J996" s="91">
        <f t="shared" si="70"/>
        <v>0</v>
      </c>
      <c r="K996" s="91">
        <f t="shared" si="71"/>
        <v>0</v>
      </c>
    </row>
    <row r="997" ht="20.25" customHeight="1" spans="1:11">
      <c r="A997" s="20"/>
      <c r="B997" s="114" t="s">
        <v>1103</v>
      </c>
      <c r="C997" s="9">
        <v>0</v>
      </c>
      <c r="D997" s="9">
        <v>0</v>
      </c>
      <c r="E997" s="9">
        <v>0</v>
      </c>
      <c r="F997" s="9">
        <v>0</v>
      </c>
      <c r="G997" s="9">
        <v>0</v>
      </c>
      <c r="H997" s="100">
        <f t="shared" si="68"/>
        <v>0</v>
      </c>
      <c r="I997" s="91">
        <f t="shared" si="69"/>
        <v>0</v>
      </c>
      <c r="J997" s="91">
        <f t="shared" si="70"/>
        <v>0</v>
      </c>
      <c r="K997" s="91">
        <f t="shared" si="71"/>
        <v>0</v>
      </c>
    </row>
    <row r="998" ht="20.25" customHeight="1" spans="1:11">
      <c r="A998" s="20"/>
      <c r="B998" s="114" t="s">
        <v>1104</v>
      </c>
      <c r="C998" s="9">
        <v>0</v>
      </c>
      <c r="D998" s="9">
        <v>0</v>
      </c>
      <c r="E998" s="9">
        <v>0</v>
      </c>
      <c r="F998" s="9">
        <v>0</v>
      </c>
      <c r="G998" s="9">
        <v>0</v>
      </c>
      <c r="H998" s="100">
        <f t="shared" si="68"/>
        <v>0</v>
      </c>
      <c r="I998" s="91">
        <f t="shared" si="69"/>
        <v>0</v>
      </c>
      <c r="J998" s="91">
        <f t="shared" si="70"/>
        <v>0</v>
      </c>
      <c r="K998" s="91">
        <f t="shared" si="71"/>
        <v>0</v>
      </c>
    </row>
    <row r="999" ht="20.25" customHeight="1" spans="1:11">
      <c r="A999" s="20"/>
      <c r="B999" s="114" t="s">
        <v>1105</v>
      </c>
      <c r="C999" s="9">
        <v>0</v>
      </c>
      <c r="D999" s="9">
        <v>0</v>
      </c>
      <c r="E999" s="9">
        <v>0</v>
      </c>
      <c r="F999" s="9">
        <v>0</v>
      </c>
      <c r="G999" s="9">
        <v>0</v>
      </c>
      <c r="H999" s="100">
        <f t="shared" si="68"/>
        <v>0</v>
      </c>
      <c r="I999" s="91">
        <f t="shared" si="69"/>
        <v>0</v>
      </c>
      <c r="J999" s="91">
        <f t="shared" si="70"/>
        <v>0</v>
      </c>
      <c r="K999" s="91">
        <f t="shared" si="71"/>
        <v>0</v>
      </c>
    </row>
    <row r="1000" ht="20.25" customHeight="1" spans="1:11">
      <c r="A1000" s="20"/>
      <c r="B1000" s="114" t="s">
        <v>1106</v>
      </c>
      <c r="C1000" s="9">
        <v>0</v>
      </c>
      <c r="D1000" s="9">
        <v>0</v>
      </c>
      <c r="E1000" s="9">
        <v>0</v>
      </c>
      <c r="F1000" s="9">
        <v>0</v>
      </c>
      <c r="G1000" s="9">
        <v>0</v>
      </c>
      <c r="H1000" s="100">
        <f t="shared" ref="H1000:H1063" si="72">IF(C1000&lt;&gt;0,(G1000/C1000)*100,0)</f>
        <v>0</v>
      </c>
      <c r="I1000" s="91">
        <f t="shared" ref="I1000:I1063" si="73">IF(D1000&lt;&gt;0,(G1000/D1000)*100,0)</f>
        <v>0</v>
      </c>
      <c r="J1000" s="91">
        <f t="shared" ref="J1000:J1063" si="74">IF(E1000&lt;&gt;0,(G1000/E1000)*100,0)</f>
        <v>0</v>
      </c>
      <c r="K1000" s="91">
        <f t="shared" ref="K1000:K1063" si="75">IF(F1000&lt;&gt;0,(G1000/F1000)*100,0)</f>
        <v>0</v>
      </c>
    </row>
    <row r="1001" ht="20.25" customHeight="1" spans="1:11">
      <c r="A1001" s="20"/>
      <c r="B1001" s="114" t="s">
        <v>1107</v>
      </c>
      <c r="C1001" s="9">
        <v>0</v>
      </c>
      <c r="D1001" s="9">
        <v>0</v>
      </c>
      <c r="E1001" s="9">
        <v>0</v>
      </c>
      <c r="F1001" s="9">
        <v>0</v>
      </c>
      <c r="G1001" s="9">
        <v>0</v>
      </c>
      <c r="H1001" s="100">
        <f t="shared" si="72"/>
        <v>0</v>
      </c>
      <c r="I1001" s="91">
        <f t="shared" si="73"/>
        <v>0</v>
      </c>
      <c r="J1001" s="91">
        <f t="shared" si="74"/>
        <v>0</v>
      </c>
      <c r="K1001" s="91">
        <f t="shared" si="75"/>
        <v>0</v>
      </c>
    </row>
    <row r="1002" ht="20.25" customHeight="1" spans="1:11">
      <c r="A1002" s="20"/>
      <c r="B1002" s="114" t="s">
        <v>1108</v>
      </c>
      <c r="C1002" s="9">
        <v>0</v>
      </c>
      <c r="D1002" s="9">
        <v>0</v>
      </c>
      <c r="E1002" s="9">
        <v>0</v>
      </c>
      <c r="F1002" s="9">
        <v>0</v>
      </c>
      <c r="G1002" s="9">
        <v>0</v>
      </c>
      <c r="H1002" s="100">
        <f t="shared" si="72"/>
        <v>0</v>
      </c>
      <c r="I1002" s="91">
        <f t="shared" si="73"/>
        <v>0</v>
      </c>
      <c r="J1002" s="91">
        <f t="shared" si="74"/>
        <v>0</v>
      </c>
      <c r="K1002" s="91">
        <f t="shared" si="75"/>
        <v>0</v>
      </c>
    </row>
    <row r="1003" ht="20.25" customHeight="1" spans="1:11">
      <c r="A1003" s="20"/>
      <c r="B1003" s="114" t="s">
        <v>1109</v>
      </c>
      <c r="C1003" s="9">
        <v>0</v>
      </c>
      <c r="D1003" s="9">
        <v>0</v>
      </c>
      <c r="E1003" s="9">
        <v>0</v>
      </c>
      <c r="F1003" s="9">
        <v>0</v>
      </c>
      <c r="G1003" s="9">
        <v>0</v>
      </c>
      <c r="H1003" s="100">
        <f t="shared" si="72"/>
        <v>0</v>
      </c>
      <c r="I1003" s="91">
        <f t="shared" si="73"/>
        <v>0</v>
      </c>
      <c r="J1003" s="91">
        <f t="shared" si="74"/>
        <v>0</v>
      </c>
      <c r="K1003" s="91">
        <f t="shared" si="75"/>
        <v>0</v>
      </c>
    </row>
    <row r="1004" ht="20.25" customHeight="1" spans="1:11">
      <c r="A1004" s="20"/>
      <c r="B1004" s="114" t="s">
        <v>1110</v>
      </c>
      <c r="C1004" s="9">
        <v>0</v>
      </c>
      <c r="D1004" s="9">
        <v>0</v>
      </c>
      <c r="E1004" s="9">
        <v>0</v>
      </c>
      <c r="F1004" s="9">
        <v>0</v>
      </c>
      <c r="G1004" s="9">
        <v>0</v>
      </c>
      <c r="H1004" s="100">
        <f t="shared" si="72"/>
        <v>0</v>
      </c>
      <c r="I1004" s="91">
        <f t="shared" si="73"/>
        <v>0</v>
      </c>
      <c r="J1004" s="91">
        <f t="shared" si="74"/>
        <v>0</v>
      </c>
      <c r="K1004" s="91">
        <f t="shared" si="75"/>
        <v>0</v>
      </c>
    </row>
    <row r="1005" ht="20.25" customHeight="1" spans="1:11">
      <c r="A1005" s="20"/>
      <c r="B1005" s="114" t="s">
        <v>1111</v>
      </c>
      <c r="C1005" s="9">
        <v>0</v>
      </c>
      <c r="D1005" s="9">
        <v>0</v>
      </c>
      <c r="E1005" s="9">
        <v>0</v>
      </c>
      <c r="F1005" s="9">
        <v>0</v>
      </c>
      <c r="G1005" s="9">
        <v>0</v>
      </c>
      <c r="H1005" s="100">
        <f t="shared" si="72"/>
        <v>0</v>
      </c>
      <c r="I1005" s="91">
        <f t="shared" si="73"/>
        <v>0</v>
      </c>
      <c r="J1005" s="91">
        <f t="shared" si="74"/>
        <v>0</v>
      </c>
      <c r="K1005" s="91">
        <f t="shared" si="75"/>
        <v>0</v>
      </c>
    </row>
    <row r="1006" ht="20.25" customHeight="1" spans="1:11">
      <c r="A1006" s="20"/>
      <c r="B1006" s="114" t="s">
        <v>1112</v>
      </c>
      <c r="C1006" s="9">
        <v>0</v>
      </c>
      <c r="D1006" s="9">
        <v>0</v>
      </c>
      <c r="E1006" s="9">
        <v>0</v>
      </c>
      <c r="F1006" s="9">
        <v>478</v>
      </c>
      <c r="G1006" s="9">
        <v>569</v>
      </c>
      <c r="H1006" s="100">
        <f t="shared" si="72"/>
        <v>0</v>
      </c>
      <c r="I1006" s="91">
        <f t="shared" si="73"/>
        <v>0</v>
      </c>
      <c r="J1006" s="91">
        <f t="shared" si="74"/>
        <v>0</v>
      </c>
      <c r="K1006" s="91">
        <f t="shared" si="75"/>
        <v>119.037656903766</v>
      </c>
    </row>
    <row r="1007" ht="20.25" customHeight="1" spans="1:11">
      <c r="A1007" s="20"/>
      <c r="B1007" s="114" t="s">
        <v>1113</v>
      </c>
      <c r="C1007" s="9">
        <v>0</v>
      </c>
      <c r="D1007" s="9">
        <v>0</v>
      </c>
      <c r="E1007" s="9">
        <v>0</v>
      </c>
      <c r="F1007" s="9">
        <v>0</v>
      </c>
      <c r="G1007" s="9">
        <v>11</v>
      </c>
      <c r="H1007" s="100">
        <f t="shared" si="72"/>
        <v>0</v>
      </c>
      <c r="I1007" s="91">
        <f t="shared" si="73"/>
        <v>0</v>
      </c>
      <c r="J1007" s="91">
        <f t="shared" si="74"/>
        <v>0</v>
      </c>
      <c r="K1007" s="91">
        <f t="shared" si="75"/>
        <v>0</v>
      </c>
    </row>
    <row r="1008" ht="20.25" customHeight="1" spans="1:11">
      <c r="A1008" s="20"/>
      <c r="B1008" s="114" t="s">
        <v>1114</v>
      </c>
      <c r="C1008" s="9">
        <v>0</v>
      </c>
      <c r="D1008" s="9">
        <v>61</v>
      </c>
      <c r="E1008" s="9">
        <v>72</v>
      </c>
      <c r="F1008" s="9">
        <v>92</v>
      </c>
      <c r="G1008" s="9">
        <v>72</v>
      </c>
      <c r="H1008" s="100">
        <f t="shared" si="72"/>
        <v>0</v>
      </c>
      <c r="I1008" s="91">
        <f t="shared" si="73"/>
        <v>118.032786885246</v>
      </c>
      <c r="J1008" s="91">
        <f t="shared" si="74"/>
        <v>100</v>
      </c>
      <c r="K1008" s="91">
        <f t="shared" si="75"/>
        <v>78.2608695652174</v>
      </c>
    </row>
    <row r="1009" ht="20.25" customHeight="1" spans="1:11">
      <c r="A1009" s="20"/>
      <c r="B1009" s="114" t="s">
        <v>1115</v>
      </c>
      <c r="C1009" s="9">
        <v>0</v>
      </c>
      <c r="D1009" s="9">
        <v>0</v>
      </c>
      <c r="E1009" s="9">
        <v>0</v>
      </c>
      <c r="F1009" s="9">
        <v>1</v>
      </c>
      <c r="G1009" s="9">
        <v>0</v>
      </c>
      <c r="H1009" s="100">
        <f t="shared" si="72"/>
        <v>0</v>
      </c>
      <c r="I1009" s="91">
        <f t="shared" si="73"/>
        <v>0</v>
      </c>
      <c r="J1009" s="91">
        <f t="shared" si="74"/>
        <v>0</v>
      </c>
      <c r="K1009" s="91">
        <f t="shared" si="75"/>
        <v>0</v>
      </c>
    </row>
    <row r="1010" ht="20.25" customHeight="1" spans="1:11">
      <c r="A1010" s="20"/>
      <c r="B1010" s="114" t="s">
        <v>1116</v>
      </c>
      <c r="C1010" s="9">
        <v>0</v>
      </c>
      <c r="D1010" s="9">
        <v>0</v>
      </c>
      <c r="E1010" s="9">
        <v>0</v>
      </c>
      <c r="F1010" s="9">
        <v>0</v>
      </c>
      <c r="G1010" s="9">
        <v>0</v>
      </c>
      <c r="H1010" s="100">
        <f t="shared" si="72"/>
        <v>0</v>
      </c>
      <c r="I1010" s="91">
        <f t="shared" si="73"/>
        <v>0</v>
      </c>
      <c r="J1010" s="91">
        <f t="shared" si="74"/>
        <v>0</v>
      </c>
      <c r="K1010" s="91">
        <f t="shared" si="75"/>
        <v>0</v>
      </c>
    </row>
    <row r="1011" ht="20.25" customHeight="1" spans="1:11">
      <c r="A1011" s="20"/>
      <c r="B1011" s="114" t="s">
        <v>1117</v>
      </c>
      <c r="C1011" s="9">
        <v>0</v>
      </c>
      <c r="D1011" s="9">
        <v>0</v>
      </c>
      <c r="E1011" s="9">
        <v>0</v>
      </c>
      <c r="F1011" s="9">
        <v>0</v>
      </c>
      <c r="G1011" s="9">
        <v>0</v>
      </c>
      <c r="H1011" s="100">
        <f t="shared" si="72"/>
        <v>0</v>
      </c>
      <c r="I1011" s="91">
        <f t="shared" si="73"/>
        <v>0</v>
      </c>
      <c r="J1011" s="91">
        <f t="shared" si="74"/>
        <v>0</v>
      </c>
      <c r="K1011" s="91">
        <f t="shared" si="75"/>
        <v>0</v>
      </c>
    </row>
    <row r="1012" ht="20.25" customHeight="1" spans="1:11">
      <c r="A1012" s="20"/>
      <c r="B1012" s="114" t="s">
        <v>1118</v>
      </c>
      <c r="C1012" s="9">
        <v>0</v>
      </c>
      <c r="D1012" s="9">
        <v>0</v>
      </c>
      <c r="E1012" s="9">
        <v>0</v>
      </c>
      <c r="F1012" s="9">
        <v>81</v>
      </c>
      <c r="G1012" s="9">
        <v>72</v>
      </c>
      <c r="H1012" s="100">
        <f t="shared" si="72"/>
        <v>0</v>
      </c>
      <c r="I1012" s="91">
        <f t="shared" si="73"/>
        <v>0</v>
      </c>
      <c r="J1012" s="91">
        <f t="shared" si="74"/>
        <v>0</v>
      </c>
      <c r="K1012" s="91">
        <f t="shared" si="75"/>
        <v>88.8888888888889</v>
      </c>
    </row>
    <row r="1013" ht="20.25" customHeight="1" spans="1:11">
      <c r="A1013" s="20"/>
      <c r="B1013" s="114" t="s">
        <v>1119</v>
      </c>
      <c r="C1013" s="9">
        <v>0</v>
      </c>
      <c r="D1013" s="9">
        <v>0</v>
      </c>
      <c r="E1013" s="9">
        <v>0</v>
      </c>
      <c r="F1013" s="9">
        <v>0</v>
      </c>
      <c r="G1013" s="9">
        <v>0</v>
      </c>
      <c r="H1013" s="100">
        <f t="shared" si="72"/>
        <v>0</v>
      </c>
      <c r="I1013" s="91">
        <f t="shared" si="73"/>
        <v>0</v>
      </c>
      <c r="J1013" s="91">
        <f t="shared" si="74"/>
        <v>0</v>
      </c>
      <c r="K1013" s="91">
        <f t="shared" si="75"/>
        <v>0</v>
      </c>
    </row>
    <row r="1014" ht="20.25" customHeight="1" spans="1:11">
      <c r="A1014" s="20"/>
      <c r="B1014" s="114" t="s">
        <v>1120</v>
      </c>
      <c r="C1014" s="9">
        <v>0</v>
      </c>
      <c r="D1014" s="9">
        <v>0</v>
      </c>
      <c r="E1014" s="9">
        <v>0</v>
      </c>
      <c r="F1014" s="9">
        <v>0</v>
      </c>
      <c r="G1014" s="9">
        <v>0</v>
      </c>
      <c r="H1014" s="100">
        <f t="shared" si="72"/>
        <v>0</v>
      </c>
      <c r="I1014" s="91">
        <f t="shared" si="73"/>
        <v>0</v>
      </c>
      <c r="J1014" s="91">
        <f t="shared" si="74"/>
        <v>0</v>
      </c>
      <c r="K1014" s="91">
        <f t="shared" si="75"/>
        <v>0</v>
      </c>
    </row>
    <row r="1015" ht="20.25" customHeight="1" spans="1:11">
      <c r="A1015" s="20"/>
      <c r="B1015" s="114" t="s">
        <v>1121</v>
      </c>
      <c r="C1015" s="9">
        <v>0</v>
      </c>
      <c r="D1015" s="9">
        <v>0</v>
      </c>
      <c r="E1015" s="9">
        <v>0</v>
      </c>
      <c r="F1015" s="9">
        <v>0</v>
      </c>
      <c r="G1015" s="9">
        <v>0</v>
      </c>
      <c r="H1015" s="100">
        <f t="shared" si="72"/>
        <v>0</v>
      </c>
      <c r="I1015" s="91">
        <f t="shared" si="73"/>
        <v>0</v>
      </c>
      <c r="J1015" s="91">
        <f t="shared" si="74"/>
        <v>0</v>
      </c>
      <c r="K1015" s="91">
        <f t="shared" si="75"/>
        <v>0</v>
      </c>
    </row>
    <row r="1016" ht="20.25" customHeight="1" spans="1:11">
      <c r="A1016" s="20"/>
      <c r="B1016" s="114" t="s">
        <v>1122</v>
      </c>
      <c r="C1016" s="9">
        <v>0</v>
      </c>
      <c r="D1016" s="9">
        <v>0</v>
      </c>
      <c r="E1016" s="9">
        <v>0</v>
      </c>
      <c r="F1016" s="9">
        <v>10</v>
      </c>
      <c r="G1016" s="9">
        <v>0</v>
      </c>
      <c r="H1016" s="100">
        <f t="shared" si="72"/>
        <v>0</v>
      </c>
      <c r="I1016" s="91">
        <f t="shared" si="73"/>
        <v>0</v>
      </c>
      <c r="J1016" s="91">
        <f t="shared" si="74"/>
        <v>0</v>
      </c>
      <c r="K1016" s="91">
        <f t="shared" si="75"/>
        <v>0</v>
      </c>
    </row>
    <row r="1017" ht="20.25" customHeight="1" spans="1:11">
      <c r="A1017" s="20"/>
      <c r="B1017" s="114" t="s">
        <v>1123</v>
      </c>
      <c r="C1017" s="9">
        <v>0</v>
      </c>
      <c r="D1017" s="9">
        <v>0</v>
      </c>
      <c r="E1017" s="9">
        <v>0</v>
      </c>
      <c r="F1017" s="9">
        <v>0</v>
      </c>
      <c r="G1017" s="9">
        <v>0</v>
      </c>
      <c r="H1017" s="100">
        <f t="shared" si="72"/>
        <v>0</v>
      </c>
      <c r="I1017" s="91">
        <f t="shared" si="73"/>
        <v>0</v>
      </c>
      <c r="J1017" s="91">
        <f t="shared" si="74"/>
        <v>0</v>
      </c>
      <c r="K1017" s="91">
        <f t="shared" si="75"/>
        <v>0</v>
      </c>
    </row>
    <row r="1018" ht="20.25" customHeight="1" spans="1:11">
      <c r="A1018" s="20"/>
      <c r="B1018" s="114" t="s">
        <v>1124</v>
      </c>
      <c r="C1018" s="9">
        <v>0</v>
      </c>
      <c r="D1018" s="9">
        <v>0</v>
      </c>
      <c r="E1018" s="9">
        <v>0</v>
      </c>
      <c r="F1018" s="9">
        <v>0</v>
      </c>
      <c r="G1018" s="9">
        <v>0</v>
      </c>
      <c r="H1018" s="100">
        <f t="shared" si="72"/>
        <v>0</v>
      </c>
      <c r="I1018" s="91">
        <f t="shared" si="73"/>
        <v>0</v>
      </c>
      <c r="J1018" s="91">
        <f t="shared" si="74"/>
        <v>0</v>
      </c>
      <c r="K1018" s="91">
        <f t="shared" si="75"/>
        <v>0</v>
      </c>
    </row>
    <row r="1019" ht="20.25" customHeight="1" spans="1:11">
      <c r="A1019" s="20"/>
      <c r="B1019" s="114" t="s">
        <v>1125</v>
      </c>
      <c r="C1019" s="9">
        <v>0</v>
      </c>
      <c r="D1019" s="9">
        <v>0</v>
      </c>
      <c r="E1019" s="9">
        <v>0</v>
      </c>
      <c r="F1019" s="9">
        <v>0</v>
      </c>
      <c r="G1019" s="9">
        <v>0</v>
      </c>
      <c r="H1019" s="100">
        <f t="shared" si="72"/>
        <v>0</v>
      </c>
      <c r="I1019" s="91">
        <f t="shared" si="73"/>
        <v>0</v>
      </c>
      <c r="J1019" s="91">
        <f t="shared" si="74"/>
        <v>0</v>
      </c>
      <c r="K1019" s="91">
        <f t="shared" si="75"/>
        <v>0</v>
      </c>
    </row>
    <row r="1020" ht="20.25" customHeight="1" spans="1:11">
      <c r="A1020" s="20"/>
      <c r="B1020" s="114" t="s">
        <v>1126</v>
      </c>
      <c r="C1020" s="9">
        <v>0</v>
      </c>
      <c r="D1020" s="9">
        <v>0</v>
      </c>
      <c r="E1020" s="9">
        <v>0</v>
      </c>
      <c r="F1020" s="9">
        <v>0</v>
      </c>
      <c r="G1020" s="9">
        <v>0</v>
      </c>
      <c r="H1020" s="100">
        <f t="shared" si="72"/>
        <v>0</v>
      </c>
      <c r="I1020" s="91">
        <f t="shared" si="73"/>
        <v>0</v>
      </c>
      <c r="J1020" s="91">
        <f t="shared" si="74"/>
        <v>0</v>
      </c>
      <c r="K1020" s="91">
        <f t="shared" si="75"/>
        <v>0</v>
      </c>
    </row>
    <row r="1021" ht="20.25" customHeight="1" spans="1:11">
      <c r="A1021" s="20"/>
      <c r="B1021" s="114" t="s">
        <v>1127</v>
      </c>
      <c r="C1021" s="9">
        <v>0</v>
      </c>
      <c r="D1021" s="9">
        <v>0</v>
      </c>
      <c r="E1021" s="9">
        <v>0</v>
      </c>
      <c r="F1021" s="9">
        <v>0</v>
      </c>
      <c r="G1021" s="9">
        <v>0</v>
      </c>
      <c r="H1021" s="100">
        <f t="shared" si="72"/>
        <v>0</v>
      </c>
      <c r="I1021" s="91">
        <f t="shared" si="73"/>
        <v>0</v>
      </c>
      <c r="J1021" s="91">
        <f t="shared" si="74"/>
        <v>0</v>
      </c>
      <c r="K1021" s="91">
        <f t="shared" si="75"/>
        <v>0</v>
      </c>
    </row>
    <row r="1022" ht="20.25" customHeight="1" spans="1:11">
      <c r="A1022" s="20"/>
      <c r="B1022" s="114" t="s">
        <v>1128</v>
      </c>
      <c r="C1022" s="9">
        <v>0</v>
      </c>
      <c r="D1022" s="9">
        <v>0</v>
      </c>
      <c r="E1022" s="9">
        <v>0</v>
      </c>
      <c r="F1022" s="9">
        <v>0</v>
      </c>
      <c r="G1022" s="9">
        <v>0</v>
      </c>
      <c r="H1022" s="100">
        <f t="shared" si="72"/>
        <v>0</v>
      </c>
      <c r="I1022" s="91">
        <f t="shared" si="73"/>
        <v>0</v>
      </c>
      <c r="J1022" s="91">
        <f t="shared" si="74"/>
        <v>0</v>
      </c>
      <c r="K1022" s="91">
        <f t="shared" si="75"/>
        <v>0</v>
      </c>
    </row>
    <row r="1023" ht="20.25" customHeight="1" spans="1:11">
      <c r="A1023" s="20"/>
      <c r="B1023" s="114" t="s">
        <v>1129</v>
      </c>
      <c r="C1023" s="9">
        <v>0</v>
      </c>
      <c r="D1023" s="9">
        <v>0</v>
      </c>
      <c r="E1023" s="9">
        <v>0</v>
      </c>
      <c r="F1023" s="9">
        <v>21</v>
      </c>
      <c r="G1023" s="9">
        <v>0</v>
      </c>
      <c r="H1023" s="100">
        <f t="shared" si="72"/>
        <v>0</v>
      </c>
      <c r="I1023" s="91">
        <f t="shared" si="73"/>
        <v>0</v>
      </c>
      <c r="J1023" s="91">
        <f t="shared" si="74"/>
        <v>0</v>
      </c>
      <c r="K1023" s="91">
        <f t="shared" si="75"/>
        <v>0</v>
      </c>
    </row>
    <row r="1024" ht="20.25" customHeight="1" spans="1:11">
      <c r="A1024" s="20"/>
      <c r="B1024" s="114" t="s">
        <v>1130</v>
      </c>
      <c r="C1024" s="9">
        <v>0</v>
      </c>
      <c r="D1024" s="9">
        <v>0</v>
      </c>
      <c r="E1024" s="9">
        <v>0</v>
      </c>
      <c r="F1024" s="9">
        <v>21</v>
      </c>
      <c r="G1024" s="9">
        <v>0</v>
      </c>
      <c r="H1024" s="100">
        <f t="shared" si="72"/>
        <v>0</v>
      </c>
      <c r="I1024" s="91">
        <f t="shared" si="73"/>
        <v>0</v>
      </c>
      <c r="J1024" s="91">
        <f t="shared" si="74"/>
        <v>0</v>
      </c>
      <c r="K1024" s="91">
        <f t="shared" si="75"/>
        <v>0</v>
      </c>
    </row>
    <row r="1025" ht="20.25" customHeight="1" spans="1:11">
      <c r="A1025" s="20" t="s">
        <v>1131</v>
      </c>
      <c r="B1025" s="114" t="s">
        <v>78</v>
      </c>
      <c r="C1025" s="9">
        <v>0</v>
      </c>
      <c r="D1025" s="9">
        <v>17427</v>
      </c>
      <c r="E1025" s="9">
        <v>35165</v>
      </c>
      <c r="F1025" s="9">
        <v>18268</v>
      </c>
      <c r="G1025" s="9">
        <v>34705</v>
      </c>
      <c r="H1025" s="100">
        <f t="shared" si="72"/>
        <v>0</v>
      </c>
      <c r="I1025" s="91">
        <f t="shared" si="73"/>
        <v>199.145004877489</v>
      </c>
      <c r="J1025" s="91">
        <f t="shared" si="74"/>
        <v>98.6918811318072</v>
      </c>
      <c r="K1025" s="91">
        <f t="shared" si="75"/>
        <v>189.977008977447</v>
      </c>
    </row>
    <row r="1026" ht="20.25" customHeight="1" spans="1:11">
      <c r="A1026" s="20"/>
      <c r="B1026" s="114" t="s">
        <v>1132</v>
      </c>
      <c r="C1026" s="9">
        <v>0</v>
      </c>
      <c r="D1026" s="9">
        <v>2842</v>
      </c>
      <c r="E1026" s="9">
        <v>20660</v>
      </c>
      <c r="F1026" s="9">
        <v>3770</v>
      </c>
      <c r="G1026" s="9">
        <v>20200</v>
      </c>
      <c r="H1026" s="100">
        <f t="shared" si="72"/>
        <v>0</v>
      </c>
      <c r="I1026" s="91">
        <f t="shared" si="73"/>
        <v>710.767065446868</v>
      </c>
      <c r="J1026" s="91">
        <f t="shared" si="74"/>
        <v>97.7734753146176</v>
      </c>
      <c r="K1026" s="91">
        <f t="shared" si="75"/>
        <v>535.809018567639</v>
      </c>
    </row>
    <row r="1027" ht="20.25" customHeight="1" spans="1:11">
      <c r="A1027" s="20"/>
      <c r="B1027" s="114" t="s">
        <v>1133</v>
      </c>
      <c r="C1027" s="9">
        <v>0</v>
      </c>
      <c r="D1027" s="9">
        <v>0</v>
      </c>
      <c r="E1027" s="9">
        <v>0</v>
      </c>
      <c r="F1027" s="9">
        <v>0</v>
      </c>
      <c r="G1027" s="9">
        <v>0</v>
      </c>
      <c r="H1027" s="100">
        <f t="shared" si="72"/>
        <v>0</v>
      </c>
      <c r="I1027" s="91">
        <f t="shared" si="73"/>
        <v>0</v>
      </c>
      <c r="J1027" s="91">
        <f t="shared" si="74"/>
        <v>0</v>
      </c>
      <c r="K1027" s="91">
        <f t="shared" si="75"/>
        <v>0</v>
      </c>
    </row>
    <row r="1028" ht="20.25" customHeight="1" spans="1:11">
      <c r="A1028" s="20"/>
      <c r="B1028" s="114" t="s">
        <v>1134</v>
      </c>
      <c r="C1028" s="9">
        <v>0</v>
      </c>
      <c r="D1028" s="9">
        <v>0</v>
      </c>
      <c r="E1028" s="9">
        <v>0</v>
      </c>
      <c r="F1028" s="9">
        <v>0</v>
      </c>
      <c r="G1028" s="9">
        <v>0</v>
      </c>
      <c r="H1028" s="100">
        <f t="shared" si="72"/>
        <v>0</v>
      </c>
      <c r="I1028" s="91">
        <f t="shared" si="73"/>
        <v>0</v>
      </c>
      <c r="J1028" s="91">
        <f t="shared" si="74"/>
        <v>0</v>
      </c>
      <c r="K1028" s="91">
        <f t="shared" si="75"/>
        <v>0</v>
      </c>
    </row>
    <row r="1029" ht="20.25" customHeight="1" spans="1:11">
      <c r="A1029" s="20"/>
      <c r="B1029" s="114" t="s">
        <v>1135</v>
      </c>
      <c r="C1029" s="9">
        <v>0</v>
      </c>
      <c r="D1029" s="9">
        <v>0</v>
      </c>
      <c r="E1029" s="9">
        <v>0</v>
      </c>
      <c r="F1029" s="9">
        <v>638</v>
      </c>
      <c r="G1029" s="9">
        <v>3951</v>
      </c>
      <c r="H1029" s="100">
        <f t="shared" si="72"/>
        <v>0</v>
      </c>
      <c r="I1029" s="91">
        <f t="shared" si="73"/>
        <v>0</v>
      </c>
      <c r="J1029" s="91">
        <f t="shared" si="74"/>
        <v>0</v>
      </c>
      <c r="K1029" s="91">
        <f t="shared" si="75"/>
        <v>619.278996865204</v>
      </c>
    </row>
    <row r="1030" ht="20.25" customHeight="1" spans="1:11">
      <c r="A1030" s="20"/>
      <c r="B1030" s="114" t="s">
        <v>1136</v>
      </c>
      <c r="C1030" s="9">
        <v>0</v>
      </c>
      <c r="D1030" s="9">
        <v>0</v>
      </c>
      <c r="E1030" s="9">
        <v>0</v>
      </c>
      <c r="F1030" s="9">
        <v>0</v>
      </c>
      <c r="G1030" s="9">
        <v>0</v>
      </c>
      <c r="H1030" s="100">
        <f t="shared" si="72"/>
        <v>0</v>
      </c>
      <c r="I1030" s="91">
        <f t="shared" si="73"/>
        <v>0</v>
      </c>
      <c r="J1030" s="91">
        <f t="shared" si="74"/>
        <v>0</v>
      </c>
      <c r="K1030" s="91">
        <f t="shared" si="75"/>
        <v>0</v>
      </c>
    </row>
    <row r="1031" ht="20.25" customHeight="1" spans="1:11">
      <c r="A1031" s="20"/>
      <c r="B1031" s="114" t="s">
        <v>1137</v>
      </c>
      <c r="C1031" s="9">
        <v>0</v>
      </c>
      <c r="D1031" s="9">
        <v>0</v>
      </c>
      <c r="E1031" s="9">
        <v>0</v>
      </c>
      <c r="F1031" s="9">
        <v>67</v>
      </c>
      <c r="G1031" s="9">
        <v>693</v>
      </c>
      <c r="H1031" s="100">
        <f t="shared" si="72"/>
        <v>0</v>
      </c>
      <c r="I1031" s="91">
        <f t="shared" si="73"/>
        <v>0</v>
      </c>
      <c r="J1031" s="91">
        <f t="shared" si="74"/>
        <v>0</v>
      </c>
      <c r="K1031" s="91">
        <f t="shared" si="75"/>
        <v>1034.32835820896</v>
      </c>
    </row>
    <row r="1032" ht="20.25" customHeight="1" spans="1:11">
      <c r="A1032" s="20"/>
      <c r="B1032" s="114" t="s">
        <v>1138</v>
      </c>
      <c r="C1032" s="9">
        <v>0</v>
      </c>
      <c r="D1032" s="9">
        <v>0</v>
      </c>
      <c r="E1032" s="9">
        <v>0</v>
      </c>
      <c r="F1032" s="9">
        <v>27</v>
      </c>
      <c r="G1032" s="9">
        <v>24</v>
      </c>
      <c r="H1032" s="100">
        <f t="shared" si="72"/>
        <v>0</v>
      </c>
      <c r="I1032" s="91">
        <f t="shared" si="73"/>
        <v>0</v>
      </c>
      <c r="J1032" s="91">
        <f t="shared" si="74"/>
        <v>0</v>
      </c>
      <c r="K1032" s="91">
        <f t="shared" si="75"/>
        <v>88.8888888888889</v>
      </c>
    </row>
    <row r="1033" ht="20.25" customHeight="1" spans="1:11">
      <c r="A1033" s="20"/>
      <c r="B1033" s="114" t="s">
        <v>1139</v>
      </c>
      <c r="C1033" s="9">
        <v>0</v>
      </c>
      <c r="D1033" s="9">
        <v>0</v>
      </c>
      <c r="E1033" s="9">
        <v>0</v>
      </c>
      <c r="F1033" s="9">
        <v>0</v>
      </c>
      <c r="G1033" s="9">
        <v>0</v>
      </c>
      <c r="H1033" s="100">
        <f t="shared" si="72"/>
        <v>0</v>
      </c>
      <c r="I1033" s="91">
        <f t="shared" si="73"/>
        <v>0</v>
      </c>
      <c r="J1033" s="91">
        <f t="shared" si="74"/>
        <v>0</v>
      </c>
      <c r="K1033" s="91">
        <f t="shared" si="75"/>
        <v>0</v>
      </c>
    </row>
    <row r="1034" ht="20.25" customHeight="1" spans="1:11">
      <c r="A1034" s="20"/>
      <c r="B1034" s="114" t="s">
        <v>1140</v>
      </c>
      <c r="C1034" s="9">
        <v>0</v>
      </c>
      <c r="D1034" s="9">
        <v>0</v>
      </c>
      <c r="E1034" s="9">
        <v>0</v>
      </c>
      <c r="F1034" s="9">
        <v>2557</v>
      </c>
      <c r="G1034" s="9">
        <v>15502</v>
      </c>
      <c r="H1034" s="100">
        <f t="shared" si="72"/>
        <v>0</v>
      </c>
      <c r="I1034" s="91">
        <f t="shared" si="73"/>
        <v>0</v>
      </c>
      <c r="J1034" s="91">
        <f t="shared" si="74"/>
        <v>0</v>
      </c>
      <c r="K1034" s="91">
        <f t="shared" si="75"/>
        <v>606.257332811889</v>
      </c>
    </row>
    <row r="1035" ht="20.25" customHeight="1" spans="1:11">
      <c r="A1035" s="20"/>
      <c r="B1035" s="114" t="s">
        <v>1141</v>
      </c>
      <c r="C1035" s="9">
        <v>0</v>
      </c>
      <c r="D1035" s="9">
        <v>0</v>
      </c>
      <c r="E1035" s="9">
        <v>0</v>
      </c>
      <c r="F1035" s="9">
        <v>0</v>
      </c>
      <c r="G1035" s="9">
        <v>0</v>
      </c>
      <c r="H1035" s="100">
        <f t="shared" si="72"/>
        <v>0</v>
      </c>
      <c r="I1035" s="91">
        <f t="shared" si="73"/>
        <v>0</v>
      </c>
      <c r="J1035" s="91">
        <f t="shared" si="74"/>
        <v>0</v>
      </c>
      <c r="K1035" s="91">
        <f t="shared" si="75"/>
        <v>0</v>
      </c>
    </row>
    <row r="1036" ht="20.25" customHeight="1" spans="1:11">
      <c r="A1036" s="20"/>
      <c r="B1036" s="114" t="s">
        <v>1142</v>
      </c>
      <c r="C1036" s="9">
        <v>0</v>
      </c>
      <c r="D1036" s="9">
        <v>0</v>
      </c>
      <c r="E1036" s="9">
        <v>0</v>
      </c>
      <c r="F1036" s="9">
        <v>481</v>
      </c>
      <c r="G1036" s="9">
        <v>30</v>
      </c>
      <c r="H1036" s="100">
        <f t="shared" si="72"/>
        <v>0</v>
      </c>
      <c r="I1036" s="91">
        <f t="shared" si="73"/>
        <v>0</v>
      </c>
      <c r="J1036" s="91">
        <f t="shared" si="74"/>
        <v>0</v>
      </c>
      <c r="K1036" s="91">
        <f t="shared" si="75"/>
        <v>6.23700623700624</v>
      </c>
    </row>
    <row r="1037" ht="20.25" customHeight="1" spans="1:11">
      <c r="A1037" s="20"/>
      <c r="B1037" s="114" t="s">
        <v>1143</v>
      </c>
      <c r="C1037" s="9">
        <v>0</v>
      </c>
      <c r="D1037" s="9">
        <v>14585</v>
      </c>
      <c r="E1037" s="9">
        <v>14505</v>
      </c>
      <c r="F1037" s="9">
        <v>14498</v>
      </c>
      <c r="G1037" s="9">
        <v>14505</v>
      </c>
      <c r="H1037" s="100">
        <f t="shared" si="72"/>
        <v>0</v>
      </c>
      <c r="I1037" s="91">
        <f t="shared" si="73"/>
        <v>99.4514912581419</v>
      </c>
      <c r="J1037" s="91">
        <f t="shared" si="74"/>
        <v>100</v>
      </c>
      <c r="K1037" s="91">
        <f t="shared" si="75"/>
        <v>100.048282521727</v>
      </c>
    </row>
    <row r="1038" ht="20.25" customHeight="1" spans="1:11">
      <c r="A1038" s="20"/>
      <c r="B1038" s="114" t="s">
        <v>1144</v>
      </c>
      <c r="C1038" s="9">
        <v>0</v>
      </c>
      <c r="D1038" s="9">
        <v>0</v>
      </c>
      <c r="E1038" s="9">
        <v>0</v>
      </c>
      <c r="F1038" s="9">
        <v>13782</v>
      </c>
      <c r="G1038" s="9">
        <v>13774</v>
      </c>
      <c r="H1038" s="100">
        <f t="shared" si="72"/>
        <v>0</v>
      </c>
      <c r="I1038" s="91">
        <f t="shared" si="73"/>
        <v>0</v>
      </c>
      <c r="J1038" s="91">
        <f t="shared" si="74"/>
        <v>0</v>
      </c>
      <c r="K1038" s="91">
        <f t="shared" si="75"/>
        <v>99.9419532723843</v>
      </c>
    </row>
    <row r="1039" ht="20.25" customHeight="1" spans="1:11">
      <c r="A1039" s="20"/>
      <c r="B1039" s="114" t="s">
        <v>1145</v>
      </c>
      <c r="C1039" s="9">
        <v>0</v>
      </c>
      <c r="D1039" s="9">
        <v>0</v>
      </c>
      <c r="E1039" s="9">
        <v>0</v>
      </c>
      <c r="F1039" s="9">
        <v>0</v>
      </c>
      <c r="G1039" s="9">
        <v>0</v>
      </c>
      <c r="H1039" s="100">
        <f t="shared" si="72"/>
        <v>0</v>
      </c>
      <c r="I1039" s="91">
        <f t="shared" si="73"/>
        <v>0</v>
      </c>
      <c r="J1039" s="91">
        <f t="shared" si="74"/>
        <v>0</v>
      </c>
      <c r="K1039" s="91">
        <f t="shared" si="75"/>
        <v>0</v>
      </c>
    </row>
    <row r="1040" ht="20.25" customHeight="1" spans="1:11">
      <c r="A1040" s="20"/>
      <c r="B1040" s="114" t="s">
        <v>1146</v>
      </c>
      <c r="C1040" s="9">
        <v>0</v>
      </c>
      <c r="D1040" s="9">
        <v>0</v>
      </c>
      <c r="E1040" s="9">
        <v>0</v>
      </c>
      <c r="F1040" s="9">
        <v>716</v>
      </c>
      <c r="G1040" s="9">
        <v>731</v>
      </c>
      <c r="H1040" s="100">
        <f t="shared" si="72"/>
        <v>0</v>
      </c>
      <c r="I1040" s="91">
        <f t="shared" si="73"/>
        <v>0</v>
      </c>
      <c r="J1040" s="91">
        <f t="shared" si="74"/>
        <v>0</v>
      </c>
      <c r="K1040" s="91">
        <f t="shared" si="75"/>
        <v>102.094972067039</v>
      </c>
    </row>
    <row r="1041" ht="20.25" customHeight="1" spans="1:11">
      <c r="A1041" s="20"/>
      <c r="B1041" s="114" t="s">
        <v>1147</v>
      </c>
      <c r="C1041" s="9">
        <v>0</v>
      </c>
      <c r="D1041" s="9">
        <v>0</v>
      </c>
      <c r="E1041" s="9">
        <v>0</v>
      </c>
      <c r="F1041" s="9">
        <v>0</v>
      </c>
      <c r="G1041" s="9">
        <v>0</v>
      </c>
      <c r="H1041" s="100">
        <f t="shared" si="72"/>
        <v>0</v>
      </c>
      <c r="I1041" s="91">
        <f t="shared" si="73"/>
        <v>0</v>
      </c>
      <c r="J1041" s="91">
        <f t="shared" si="74"/>
        <v>0</v>
      </c>
      <c r="K1041" s="91">
        <f t="shared" si="75"/>
        <v>0</v>
      </c>
    </row>
    <row r="1042" ht="20.25" customHeight="1" spans="1:11">
      <c r="A1042" s="20"/>
      <c r="B1042" s="114" t="s">
        <v>1148</v>
      </c>
      <c r="C1042" s="9">
        <v>0</v>
      </c>
      <c r="D1042" s="9">
        <v>0</v>
      </c>
      <c r="E1042" s="9">
        <v>0</v>
      </c>
      <c r="F1042" s="9">
        <v>0</v>
      </c>
      <c r="G1042" s="9">
        <v>0</v>
      </c>
      <c r="H1042" s="100">
        <f t="shared" si="72"/>
        <v>0</v>
      </c>
      <c r="I1042" s="91">
        <f t="shared" si="73"/>
        <v>0</v>
      </c>
      <c r="J1042" s="91">
        <f t="shared" si="74"/>
        <v>0</v>
      </c>
      <c r="K1042" s="91">
        <f t="shared" si="75"/>
        <v>0</v>
      </c>
    </row>
    <row r="1043" ht="20.25" customHeight="1" spans="1:11">
      <c r="A1043" s="20"/>
      <c r="B1043" s="114" t="s">
        <v>1149</v>
      </c>
      <c r="C1043" s="9">
        <v>0</v>
      </c>
      <c r="D1043" s="9">
        <v>0</v>
      </c>
      <c r="E1043" s="9">
        <v>0</v>
      </c>
      <c r="F1043" s="9">
        <v>0</v>
      </c>
      <c r="G1043" s="9">
        <v>0</v>
      </c>
      <c r="H1043" s="100">
        <f t="shared" si="72"/>
        <v>0</v>
      </c>
      <c r="I1043" s="91">
        <f t="shared" si="73"/>
        <v>0</v>
      </c>
      <c r="J1043" s="91">
        <f t="shared" si="74"/>
        <v>0</v>
      </c>
      <c r="K1043" s="91">
        <f t="shared" si="75"/>
        <v>0</v>
      </c>
    </row>
    <row r="1044" ht="20.25" customHeight="1" spans="1:11">
      <c r="A1044" s="20"/>
      <c r="B1044" s="114" t="s">
        <v>1150</v>
      </c>
      <c r="C1044" s="9">
        <v>0</v>
      </c>
      <c r="D1044" s="9">
        <v>0</v>
      </c>
      <c r="E1044" s="9">
        <v>0</v>
      </c>
      <c r="F1044" s="9">
        <v>0</v>
      </c>
      <c r="G1044" s="9">
        <v>0</v>
      </c>
      <c r="H1044" s="100">
        <f t="shared" si="72"/>
        <v>0</v>
      </c>
      <c r="I1044" s="91">
        <f t="shared" si="73"/>
        <v>0</v>
      </c>
      <c r="J1044" s="91">
        <f t="shared" si="74"/>
        <v>0</v>
      </c>
      <c r="K1044" s="91">
        <f t="shared" si="75"/>
        <v>0</v>
      </c>
    </row>
    <row r="1045" ht="20.25" customHeight="1" spans="1:11">
      <c r="A1045" s="20" t="s">
        <v>1151</v>
      </c>
      <c r="B1045" s="114" t="s">
        <v>79</v>
      </c>
      <c r="C1045" s="9">
        <v>0</v>
      </c>
      <c r="D1045" s="9">
        <v>775</v>
      </c>
      <c r="E1045" s="9">
        <v>735</v>
      </c>
      <c r="F1045" s="9">
        <v>1048</v>
      </c>
      <c r="G1045" s="9">
        <v>735</v>
      </c>
      <c r="H1045" s="100">
        <f t="shared" si="72"/>
        <v>0</v>
      </c>
      <c r="I1045" s="91">
        <f t="shared" si="73"/>
        <v>94.8387096774194</v>
      </c>
      <c r="J1045" s="91">
        <f t="shared" si="74"/>
        <v>100</v>
      </c>
      <c r="K1045" s="91">
        <f t="shared" si="75"/>
        <v>70.1335877862595</v>
      </c>
    </row>
    <row r="1046" ht="20.25" customHeight="1" spans="1:11">
      <c r="A1046" s="20"/>
      <c r="B1046" s="114" t="s">
        <v>1152</v>
      </c>
      <c r="C1046" s="9">
        <v>0</v>
      </c>
      <c r="D1046" s="9">
        <v>725</v>
      </c>
      <c r="E1046" s="9">
        <v>735</v>
      </c>
      <c r="F1046" s="9">
        <v>1048</v>
      </c>
      <c r="G1046" s="9">
        <v>735</v>
      </c>
      <c r="H1046" s="100">
        <f t="shared" si="72"/>
        <v>0</v>
      </c>
      <c r="I1046" s="91">
        <f t="shared" si="73"/>
        <v>101.379310344828</v>
      </c>
      <c r="J1046" s="91">
        <f t="shared" si="74"/>
        <v>100</v>
      </c>
      <c r="K1046" s="91">
        <f t="shared" si="75"/>
        <v>70.1335877862595</v>
      </c>
    </row>
    <row r="1047" ht="20.25" customHeight="1" spans="1:11">
      <c r="A1047" s="20"/>
      <c r="B1047" s="114" t="s">
        <v>1153</v>
      </c>
      <c r="C1047" s="9">
        <v>0</v>
      </c>
      <c r="D1047" s="9">
        <v>0</v>
      </c>
      <c r="E1047" s="9">
        <v>0</v>
      </c>
      <c r="F1047" s="9">
        <v>0</v>
      </c>
      <c r="G1047" s="9">
        <v>0</v>
      </c>
      <c r="H1047" s="100">
        <f t="shared" si="72"/>
        <v>0</v>
      </c>
      <c r="I1047" s="91">
        <f t="shared" si="73"/>
        <v>0</v>
      </c>
      <c r="J1047" s="91">
        <f t="shared" si="74"/>
        <v>0</v>
      </c>
      <c r="K1047" s="91">
        <f t="shared" si="75"/>
        <v>0</v>
      </c>
    </row>
    <row r="1048" ht="20.25" customHeight="1" spans="1:11">
      <c r="A1048" s="20"/>
      <c r="B1048" s="114" t="s">
        <v>1154</v>
      </c>
      <c r="C1048" s="9">
        <v>0</v>
      </c>
      <c r="D1048" s="9">
        <v>0</v>
      </c>
      <c r="E1048" s="9">
        <v>0</v>
      </c>
      <c r="F1048" s="9">
        <v>0</v>
      </c>
      <c r="G1048" s="9">
        <v>0</v>
      </c>
      <c r="H1048" s="100">
        <f t="shared" si="72"/>
        <v>0</v>
      </c>
      <c r="I1048" s="91">
        <f t="shared" si="73"/>
        <v>0</v>
      </c>
      <c r="J1048" s="91">
        <f t="shared" si="74"/>
        <v>0</v>
      </c>
      <c r="K1048" s="91">
        <f t="shared" si="75"/>
        <v>0</v>
      </c>
    </row>
    <row r="1049" ht="20.25" customHeight="1" spans="1:11">
      <c r="A1049" s="20"/>
      <c r="B1049" s="114" t="s">
        <v>1155</v>
      </c>
      <c r="C1049" s="9">
        <v>0</v>
      </c>
      <c r="D1049" s="9">
        <v>0</v>
      </c>
      <c r="E1049" s="9">
        <v>0</v>
      </c>
      <c r="F1049" s="9">
        <v>0</v>
      </c>
      <c r="G1049" s="9">
        <v>0</v>
      </c>
      <c r="H1049" s="100">
        <f t="shared" si="72"/>
        <v>0</v>
      </c>
      <c r="I1049" s="91">
        <f t="shared" si="73"/>
        <v>0</v>
      </c>
      <c r="J1049" s="91">
        <f t="shared" si="74"/>
        <v>0</v>
      </c>
      <c r="K1049" s="91">
        <f t="shared" si="75"/>
        <v>0</v>
      </c>
    </row>
    <row r="1050" ht="20.25" customHeight="1" spans="1:11">
      <c r="A1050" s="20"/>
      <c r="B1050" s="114" t="s">
        <v>1156</v>
      </c>
      <c r="C1050" s="9">
        <v>0</v>
      </c>
      <c r="D1050" s="9">
        <v>0</v>
      </c>
      <c r="E1050" s="9">
        <v>0</v>
      </c>
      <c r="F1050" s="9">
        <v>0</v>
      </c>
      <c r="G1050" s="9">
        <v>0</v>
      </c>
      <c r="H1050" s="100">
        <f t="shared" si="72"/>
        <v>0</v>
      </c>
      <c r="I1050" s="91">
        <f t="shared" si="73"/>
        <v>0</v>
      </c>
      <c r="J1050" s="91">
        <f t="shared" si="74"/>
        <v>0</v>
      </c>
      <c r="K1050" s="91">
        <f t="shared" si="75"/>
        <v>0</v>
      </c>
    </row>
    <row r="1051" ht="20.25" customHeight="1" spans="1:11">
      <c r="A1051" s="20"/>
      <c r="B1051" s="114" t="s">
        <v>1157</v>
      </c>
      <c r="C1051" s="9">
        <v>0</v>
      </c>
      <c r="D1051" s="9">
        <v>0</v>
      </c>
      <c r="E1051" s="9">
        <v>0</v>
      </c>
      <c r="F1051" s="9">
        <v>2</v>
      </c>
      <c r="G1051" s="9">
        <v>0</v>
      </c>
      <c r="H1051" s="100">
        <f t="shared" si="72"/>
        <v>0</v>
      </c>
      <c r="I1051" s="91">
        <f t="shared" si="73"/>
        <v>0</v>
      </c>
      <c r="J1051" s="91">
        <f t="shared" si="74"/>
        <v>0</v>
      </c>
      <c r="K1051" s="91">
        <f t="shared" si="75"/>
        <v>0</v>
      </c>
    </row>
    <row r="1052" ht="20.25" customHeight="1" spans="1:11">
      <c r="A1052" s="20"/>
      <c r="B1052" s="114" t="s">
        <v>1158</v>
      </c>
      <c r="C1052" s="9">
        <v>0</v>
      </c>
      <c r="D1052" s="9">
        <v>0</v>
      </c>
      <c r="E1052" s="9">
        <v>0</v>
      </c>
      <c r="F1052" s="9">
        <v>0</v>
      </c>
      <c r="G1052" s="9">
        <v>0</v>
      </c>
      <c r="H1052" s="100">
        <f t="shared" si="72"/>
        <v>0</v>
      </c>
      <c r="I1052" s="91">
        <f t="shared" si="73"/>
        <v>0</v>
      </c>
      <c r="J1052" s="91">
        <f t="shared" si="74"/>
        <v>0</v>
      </c>
      <c r="K1052" s="91">
        <f t="shared" si="75"/>
        <v>0</v>
      </c>
    </row>
    <row r="1053" ht="20.25" customHeight="1" spans="1:11">
      <c r="A1053" s="20"/>
      <c r="B1053" s="114" t="s">
        <v>1159</v>
      </c>
      <c r="C1053" s="9">
        <v>0</v>
      </c>
      <c r="D1053" s="9">
        <v>0</v>
      </c>
      <c r="E1053" s="9">
        <v>0</v>
      </c>
      <c r="F1053" s="9">
        <v>0</v>
      </c>
      <c r="G1053" s="9">
        <v>0</v>
      </c>
      <c r="H1053" s="100">
        <f t="shared" si="72"/>
        <v>0</v>
      </c>
      <c r="I1053" s="91">
        <f t="shared" si="73"/>
        <v>0</v>
      </c>
      <c r="J1053" s="91">
        <f t="shared" si="74"/>
        <v>0</v>
      </c>
      <c r="K1053" s="91">
        <f t="shared" si="75"/>
        <v>0</v>
      </c>
    </row>
    <row r="1054" ht="20.25" customHeight="1" spans="1:11">
      <c r="A1054" s="20"/>
      <c r="B1054" s="114" t="s">
        <v>1160</v>
      </c>
      <c r="C1054" s="9">
        <v>0</v>
      </c>
      <c r="D1054" s="9">
        <v>0</v>
      </c>
      <c r="E1054" s="9">
        <v>0</v>
      </c>
      <c r="F1054" s="9">
        <v>396</v>
      </c>
      <c r="G1054" s="9">
        <v>6</v>
      </c>
      <c r="H1054" s="100">
        <f t="shared" si="72"/>
        <v>0</v>
      </c>
      <c r="I1054" s="91">
        <f t="shared" si="73"/>
        <v>0</v>
      </c>
      <c r="J1054" s="91">
        <f t="shared" si="74"/>
        <v>0</v>
      </c>
      <c r="K1054" s="91">
        <f t="shared" si="75"/>
        <v>1.51515151515152</v>
      </c>
    </row>
    <row r="1055" ht="20.25" customHeight="1" spans="1:11">
      <c r="A1055" s="20"/>
      <c r="B1055" s="114" t="s">
        <v>1161</v>
      </c>
      <c r="C1055" s="9">
        <v>0</v>
      </c>
      <c r="D1055" s="9">
        <v>0</v>
      </c>
      <c r="E1055" s="9">
        <v>0</v>
      </c>
      <c r="F1055" s="9">
        <v>0</v>
      </c>
      <c r="G1055" s="9">
        <v>0</v>
      </c>
      <c r="H1055" s="100">
        <f t="shared" si="72"/>
        <v>0</v>
      </c>
      <c r="I1055" s="91">
        <f t="shared" si="73"/>
        <v>0</v>
      </c>
      <c r="J1055" s="91">
        <f t="shared" si="74"/>
        <v>0</v>
      </c>
      <c r="K1055" s="91">
        <f t="shared" si="75"/>
        <v>0</v>
      </c>
    </row>
    <row r="1056" ht="20.25" customHeight="1" spans="1:11">
      <c r="A1056" s="20"/>
      <c r="B1056" s="114" t="s">
        <v>1162</v>
      </c>
      <c r="C1056" s="9">
        <v>0</v>
      </c>
      <c r="D1056" s="9">
        <v>0</v>
      </c>
      <c r="E1056" s="9">
        <v>0</v>
      </c>
      <c r="F1056" s="9">
        <v>0</v>
      </c>
      <c r="G1056" s="9">
        <v>0</v>
      </c>
      <c r="H1056" s="100">
        <f t="shared" si="72"/>
        <v>0</v>
      </c>
      <c r="I1056" s="91">
        <f t="shared" si="73"/>
        <v>0</v>
      </c>
      <c r="J1056" s="91">
        <f t="shared" si="74"/>
        <v>0</v>
      </c>
      <c r="K1056" s="91">
        <f t="shared" si="75"/>
        <v>0</v>
      </c>
    </row>
    <row r="1057" ht="20.25" customHeight="1" spans="1:11">
      <c r="A1057" s="20"/>
      <c r="B1057" s="114" t="s">
        <v>1163</v>
      </c>
      <c r="C1057" s="9">
        <v>0</v>
      </c>
      <c r="D1057" s="9">
        <v>0</v>
      </c>
      <c r="E1057" s="9">
        <v>0</v>
      </c>
      <c r="F1057" s="9">
        <v>242</v>
      </c>
      <c r="G1057" s="9">
        <v>458</v>
      </c>
      <c r="H1057" s="100">
        <f t="shared" si="72"/>
        <v>0</v>
      </c>
      <c r="I1057" s="91">
        <f t="shared" si="73"/>
        <v>0</v>
      </c>
      <c r="J1057" s="91">
        <f t="shared" si="74"/>
        <v>0</v>
      </c>
      <c r="K1057" s="91">
        <f t="shared" si="75"/>
        <v>189.256198347107</v>
      </c>
    </row>
    <row r="1058" ht="20.25" customHeight="1" spans="1:11">
      <c r="A1058" s="20"/>
      <c r="B1058" s="114" t="s">
        <v>1164</v>
      </c>
      <c r="C1058" s="9">
        <v>0</v>
      </c>
      <c r="D1058" s="9">
        <v>0</v>
      </c>
      <c r="E1058" s="9">
        <v>0</v>
      </c>
      <c r="F1058" s="9">
        <v>0</v>
      </c>
      <c r="G1058" s="9">
        <v>0</v>
      </c>
      <c r="H1058" s="100">
        <f t="shared" si="72"/>
        <v>0</v>
      </c>
      <c r="I1058" s="91">
        <f t="shared" si="73"/>
        <v>0</v>
      </c>
      <c r="J1058" s="91">
        <f t="shared" si="74"/>
        <v>0</v>
      </c>
      <c r="K1058" s="91">
        <f t="shared" si="75"/>
        <v>0</v>
      </c>
    </row>
    <row r="1059" ht="20.25" customHeight="1" spans="1:11">
      <c r="A1059" s="20"/>
      <c r="B1059" s="114" t="s">
        <v>1165</v>
      </c>
      <c r="C1059" s="9">
        <v>0</v>
      </c>
      <c r="D1059" s="9">
        <v>0</v>
      </c>
      <c r="E1059" s="9">
        <v>0</v>
      </c>
      <c r="F1059" s="9">
        <v>0</v>
      </c>
      <c r="G1059" s="9">
        <v>0</v>
      </c>
      <c r="H1059" s="100">
        <f t="shared" si="72"/>
        <v>0</v>
      </c>
      <c r="I1059" s="91">
        <f t="shared" si="73"/>
        <v>0</v>
      </c>
      <c r="J1059" s="91">
        <f t="shared" si="74"/>
        <v>0</v>
      </c>
      <c r="K1059" s="91">
        <f t="shared" si="75"/>
        <v>0</v>
      </c>
    </row>
    <row r="1060" ht="20.25" customHeight="1" spans="1:11">
      <c r="A1060" s="20"/>
      <c r="B1060" s="114" t="s">
        <v>1166</v>
      </c>
      <c r="C1060" s="9">
        <v>0</v>
      </c>
      <c r="D1060" s="9">
        <v>0</v>
      </c>
      <c r="E1060" s="9">
        <v>0</v>
      </c>
      <c r="F1060" s="9">
        <v>0</v>
      </c>
      <c r="G1060" s="9">
        <v>0</v>
      </c>
      <c r="H1060" s="100">
        <f t="shared" si="72"/>
        <v>0</v>
      </c>
      <c r="I1060" s="91">
        <f t="shared" si="73"/>
        <v>0</v>
      </c>
      <c r="J1060" s="91">
        <f t="shared" si="74"/>
        <v>0</v>
      </c>
      <c r="K1060" s="91">
        <f t="shared" si="75"/>
        <v>0</v>
      </c>
    </row>
    <row r="1061" ht="20.25" customHeight="1" spans="1:11">
      <c r="A1061" s="20"/>
      <c r="B1061" s="114" t="s">
        <v>1167</v>
      </c>
      <c r="C1061" s="9">
        <v>0</v>
      </c>
      <c r="D1061" s="9">
        <v>0</v>
      </c>
      <c r="E1061" s="9">
        <v>0</v>
      </c>
      <c r="F1061" s="9">
        <v>0</v>
      </c>
      <c r="G1061" s="9">
        <v>0</v>
      </c>
      <c r="H1061" s="100">
        <f t="shared" si="72"/>
        <v>0</v>
      </c>
      <c r="I1061" s="91">
        <f t="shared" si="73"/>
        <v>0</v>
      </c>
      <c r="J1061" s="91">
        <f t="shared" si="74"/>
        <v>0</v>
      </c>
      <c r="K1061" s="91">
        <f t="shared" si="75"/>
        <v>0</v>
      </c>
    </row>
    <row r="1062" ht="20.25" customHeight="1" spans="1:11">
      <c r="A1062" s="20"/>
      <c r="B1062" s="114" t="s">
        <v>1168</v>
      </c>
      <c r="C1062" s="9">
        <v>0</v>
      </c>
      <c r="D1062" s="9">
        <v>0</v>
      </c>
      <c r="E1062" s="9">
        <v>0</v>
      </c>
      <c r="F1062" s="9">
        <v>0</v>
      </c>
      <c r="G1062" s="9">
        <v>0</v>
      </c>
      <c r="H1062" s="100">
        <f t="shared" si="72"/>
        <v>0</v>
      </c>
      <c r="I1062" s="91">
        <f t="shared" si="73"/>
        <v>0</v>
      </c>
      <c r="J1062" s="91">
        <f t="shared" si="74"/>
        <v>0</v>
      </c>
      <c r="K1062" s="91">
        <f t="shared" si="75"/>
        <v>0</v>
      </c>
    </row>
    <row r="1063" ht="20.25" customHeight="1" spans="1:11">
      <c r="A1063" s="20"/>
      <c r="B1063" s="114" t="s">
        <v>1169</v>
      </c>
      <c r="C1063" s="9">
        <v>0</v>
      </c>
      <c r="D1063" s="9">
        <v>0</v>
      </c>
      <c r="E1063" s="9">
        <v>0</v>
      </c>
      <c r="F1063" s="9">
        <v>408</v>
      </c>
      <c r="G1063" s="9">
        <v>271</v>
      </c>
      <c r="H1063" s="100">
        <f t="shared" si="72"/>
        <v>0</v>
      </c>
      <c r="I1063" s="91">
        <f t="shared" si="73"/>
        <v>0</v>
      </c>
      <c r="J1063" s="91">
        <f t="shared" si="74"/>
        <v>0</v>
      </c>
      <c r="K1063" s="91">
        <f t="shared" si="75"/>
        <v>66.421568627451</v>
      </c>
    </row>
    <row r="1064" ht="20.25" customHeight="1" spans="1:11">
      <c r="A1064" s="20"/>
      <c r="B1064" s="114" t="s">
        <v>1170</v>
      </c>
      <c r="C1064" s="9">
        <v>0</v>
      </c>
      <c r="D1064" s="9">
        <v>0</v>
      </c>
      <c r="E1064" s="9">
        <v>0</v>
      </c>
      <c r="F1064" s="9">
        <v>0</v>
      </c>
      <c r="G1064" s="9">
        <v>0</v>
      </c>
      <c r="H1064" s="100">
        <f t="shared" ref="H1064:H1127" si="76">IF(C1064&lt;&gt;0,(G1064/C1064)*100,0)</f>
        <v>0</v>
      </c>
      <c r="I1064" s="91">
        <f t="shared" ref="I1064:I1127" si="77">IF(D1064&lt;&gt;0,(G1064/D1064)*100,0)</f>
        <v>0</v>
      </c>
      <c r="J1064" s="91">
        <f t="shared" ref="J1064:J1127" si="78">IF(E1064&lt;&gt;0,(G1064/E1064)*100,0)</f>
        <v>0</v>
      </c>
      <c r="K1064" s="91">
        <f t="shared" ref="K1064:K1127" si="79">IF(F1064&lt;&gt;0,(G1064/F1064)*100,0)</f>
        <v>0</v>
      </c>
    </row>
    <row r="1065" ht="20.25" customHeight="1" spans="1:11">
      <c r="A1065" s="20"/>
      <c r="B1065" s="114" t="s">
        <v>1171</v>
      </c>
      <c r="C1065" s="9">
        <v>0</v>
      </c>
      <c r="D1065" s="9">
        <v>0</v>
      </c>
      <c r="E1065" s="9">
        <v>0</v>
      </c>
      <c r="F1065" s="9">
        <v>0</v>
      </c>
      <c r="G1065" s="9">
        <v>0</v>
      </c>
      <c r="H1065" s="100">
        <f t="shared" si="76"/>
        <v>0</v>
      </c>
      <c r="I1065" s="91">
        <f t="shared" si="77"/>
        <v>0</v>
      </c>
      <c r="J1065" s="91">
        <f t="shared" si="78"/>
        <v>0</v>
      </c>
      <c r="K1065" s="91">
        <f t="shared" si="79"/>
        <v>0</v>
      </c>
    </row>
    <row r="1066" ht="20.25" customHeight="1" spans="1:11">
      <c r="A1066" s="20"/>
      <c r="B1066" s="114" t="s">
        <v>1172</v>
      </c>
      <c r="C1066" s="9">
        <v>0</v>
      </c>
      <c r="D1066" s="9">
        <v>0</v>
      </c>
      <c r="E1066" s="9">
        <v>0</v>
      </c>
      <c r="F1066" s="9">
        <v>0</v>
      </c>
      <c r="G1066" s="9">
        <v>0</v>
      </c>
      <c r="H1066" s="100">
        <f t="shared" si="76"/>
        <v>0</v>
      </c>
      <c r="I1066" s="91">
        <f t="shared" si="77"/>
        <v>0</v>
      </c>
      <c r="J1066" s="91">
        <f t="shared" si="78"/>
        <v>0</v>
      </c>
      <c r="K1066" s="91">
        <f t="shared" si="79"/>
        <v>0</v>
      </c>
    </row>
    <row r="1067" ht="20.25" customHeight="1" spans="1:11">
      <c r="A1067" s="20"/>
      <c r="B1067" s="114" t="s">
        <v>1173</v>
      </c>
      <c r="C1067" s="9">
        <v>0</v>
      </c>
      <c r="D1067" s="9">
        <v>0</v>
      </c>
      <c r="E1067" s="9">
        <v>0</v>
      </c>
      <c r="F1067" s="9">
        <v>0</v>
      </c>
      <c r="G1067" s="9">
        <v>0</v>
      </c>
      <c r="H1067" s="100">
        <f t="shared" si="76"/>
        <v>0</v>
      </c>
      <c r="I1067" s="91">
        <f t="shared" si="77"/>
        <v>0</v>
      </c>
      <c r="J1067" s="91">
        <f t="shared" si="78"/>
        <v>0</v>
      </c>
      <c r="K1067" s="91">
        <f t="shared" si="79"/>
        <v>0</v>
      </c>
    </row>
    <row r="1068" ht="20.25" customHeight="1" spans="1:11">
      <c r="A1068" s="20"/>
      <c r="B1068" s="114" t="s">
        <v>1174</v>
      </c>
      <c r="C1068" s="9">
        <v>0</v>
      </c>
      <c r="D1068" s="9">
        <v>0</v>
      </c>
      <c r="E1068" s="9">
        <v>0</v>
      </c>
      <c r="F1068" s="9">
        <v>0</v>
      </c>
      <c r="G1068" s="9">
        <v>0</v>
      </c>
      <c r="H1068" s="100">
        <f t="shared" si="76"/>
        <v>0</v>
      </c>
      <c r="I1068" s="91">
        <f t="shared" si="77"/>
        <v>0</v>
      </c>
      <c r="J1068" s="91">
        <f t="shared" si="78"/>
        <v>0</v>
      </c>
      <c r="K1068" s="91">
        <f t="shared" si="79"/>
        <v>0</v>
      </c>
    </row>
    <row r="1069" ht="20.25" customHeight="1" spans="1:11">
      <c r="A1069" s="20"/>
      <c r="B1069" s="114" t="s">
        <v>1175</v>
      </c>
      <c r="C1069" s="9">
        <v>0</v>
      </c>
      <c r="D1069" s="9">
        <v>0</v>
      </c>
      <c r="E1069" s="9">
        <v>0</v>
      </c>
      <c r="F1069" s="9">
        <v>0</v>
      </c>
      <c r="G1069" s="9">
        <v>0</v>
      </c>
      <c r="H1069" s="100">
        <f t="shared" si="76"/>
        <v>0</v>
      </c>
      <c r="I1069" s="91">
        <f t="shared" si="77"/>
        <v>0</v>
      </c>
      <c r="J1069" s="91">
        <f t="shared" si="78"/>
        <v>0</v>
      </c>
      <c r="K1069" s="91">
        <f t="shared" si="79"/>
        <v>0</v>
      </c>
    </row>
    <row r="1070" ht="20.25" customHeight="1" spans="1:11">
      <c r="A1070" s="20"/>
      <c r="B1070" s="114" t="s">
        <v>1176</v>
      </c>
      <c r="C1070" s="9">
        <v>0</v>
      </c>
      <c r="D1070" s="9">
        <v>50</v>
      </c>
      <c r="E1070" s="9">
        <v>0</v>
      </c>
      <c r="F1070" s="9">
        <v>0</v>
      </c>
      <c r="G1070" s="9">
        <v>0</v>
      </c>
      <c r="H1070" s="100">
        <f t="shared" si="76"/>
        <v>0</v>
      </c>
      <c r="I1070" s="91">
        <f t="shared" si="77"/>
        <v>0</v>
      </c>
      <c r="J1070" s="91">
        <f t="shared" si="78"/>
        <v>0</v>
      </c>
      <c r="K1070" s="91">
        <f t="shared" si="79"/>
        <v>0</v>
      </c>
    </row>
    <row r="1071" ht="20.25" customHeight="1" spans="1:11">
      <c r="A1071" s="20"/>
      <c r="B1071" s="114" t="s">
        <v>1177</v>
      </c>
      <c r="C1071" s="9">
        <v>0</v>
      </c>
      <c r="D1071" s="9">
        <v>0</v>
      </c>
      <c r="E1071" s="9">
        <v>0</v>
      </c>
      <c r="F1071" s="9">
        <v>0</v>
      </c>
      <c r="G1071" s="9">
        <v>0</v>
      </c>
      <c r="H1071" s="100">
        <f t="shared" si="76"/>
        <v>0</v>
      </c>
      <c r="I1071" s="91">
        <f t="shared" si="77"/>
        <v>0</v>
      </c>
      <c r="J1071" s="91">
        <f t="shared" si="78"/>
        <v>0</v>
      </c>
      <c r="K1071" s="91">
        <f t="shared" si="79"/>
        <v>0</v>
      </c>
    </row>
    <row r="1072" ht="20.25" customHeight="1" spans="1:11">
      <c r="A1072" s="20"/>
      <c r="B1072" s="114" t="s">
        <v>1178</v>
      </c>
      <c r="C1072" s="9">
        <v>0</v>
      </c>
      <c r="D1072" s="9">
        <v>0</v>
      </c>
      <c r="E1072" s="9">
        <v>0</v>
      </c>
      <c r="F1072" s="9">
        <v>0</v>
      </c>
      <c r="G1072" s="9">
        <v>0</v>
      </c>
      <c r="H1072" s="100">
        <f t="shared" si="76"/>
        <v>0</v>
      </c>
      <c r="I1072" s="91">
        <f t="shared" si="77"/>
        <v>0</v>
      </c>
      <c r="J1072" s="91">
        <f t="shared" si="78"/>
        <v>0</v>
      </c>
      <c r="K1072" s="91">
        <f t="shared" si="79"/>
        <v>0</v>
      </c>
    </row>
    <row r="1073" ht="20.25" customHeight="1" spans="1:11">
      <c r="A1073" s="20"/>
      <c r="B1073" s="114" t="s">
        <v>1179</v>
      </c>
      <c r="C1073" s="9">
        <v>0</v>
      </c>
      <c r="D1073" s="9">
        <v>0</v>
      </c>
      <c r="E1073" s="9">
        <v>0</v>
      </c>
      <c r="F1073" s="9">
        <v>0</v>
      </c>
      <c r="G1073" s="9">
        <v>0</v>
      </c>
      <c r="H1073" s="100">
        <f t="shared" si="76"/>
        <v>0</v>
      </c>
      <c r="I1073" s="91">
        <f t="shared" si="77"/>
        <v>0</v>
      </c>
      <c r="J1073" s="91">
        <f t="shared" si="78"/>
        <v>0</v>
      </c>
      <c r="K1073" s="91">
        <f t="shared" si="79"/>
        <v>0</v>
      </c>
    </row>
    <row r="1074" ht="20.25" customHeight="1" spans="1:11">
      <c r="A1074" s="20"/>
      <c r="B1074" s="114" t="s">
        <v>1180</v>
      </c>
      <c r="C1074" s="9">
        <v>0</v>
      </c>
      <c r="D1074" s="9">
        <v>0</v>
      </c>
      <c r="E1074" s="9">
        <v>0</v>
      </c>
      <c r="F1074" s="9">
        <v>0</v>
      </c>
      <c r="G1074" s="9">
        <v>0</v>
      </c>
      <c r="H1074" s="100">
        <f t="shared" si="76"/>
        <v>0</v>
      </c>
      <c r="I1074" s="91">
        <f t="shared" si="77"/>
        <v>0</v>
      </c>
      <c r="J1074" s="91">
        <f t="shared" si="78"/>
        <v>0</v>
      </c>
      <c r="K1074" s="91">
        <f t="shared" si="79"/>
        <v>0</v>
      </c>
    </row>
    <row r="1075" ht="20.25" customHeight="1" spans="1:11">
      <c r="A1075" s="20"/>
      <c r="B1075" s="114" t="s">
        <v>1181</v>
      </c>
      <c r="C1075" s="9">
        <v>0</v>
      </c>
      <c r="D1075" s="9">
        <v>0</v>
      </c>
      <c r="E1075" s="9">
        <v>0</v>
      </c>
      <c r="F1075" s="9">
        <v>0</v>
      </c>
      <c r="G1075" s="9">
        <v>0</v>
      </c>
      <c r="H1075" s="100">
        <f t="shared" si="76"/>
        <v>0</v>
      </c>
      <c r="I1075" s="91">
        <f t="shared" si="77"/>
        <v>0</v>
      </c>
      <c r="J1075" s="91">
        <f t="shared" si="78"/>
        <v>0</v>
      </c>
      <c r="K1075" s="91">
        <f t="shared" si="79"/>
        <v>0</v>
      </c>
    </row>
    <row r="1076" ht="20.25" customHeight="1" spans="1:11">
      <c r="A1076" s="20"/>
      <c r="B1076" s="114" t="s">
        <v>1182</v>
      </c>
      <c r="C1076" s="9">
        <v>0</v>
      </c>
      <c r="D1076" s="9">
        <v>0</v>
      </c>
      <c r="E1076" s="9">
        <v>0</v>
      </c>
      <c r="F1076" s="9">
        <v>0</v>
      </c>
      <c r="G1076" s="9">
        <v>0</v>
      </c>
      <c r="H1076" s="100">
        <f t="shared" si="76"/>
        <v>0</v>
      </c>
      <c r="I1076" s="91">
        <f t="shared" si="77"/>
        <v>0</v>
      </c>
      <c r="J1076" s="91">
        <f t="shared" si="78"/>
        <v>0</v>
      </c>
      <c r="K1076" s="91">
        <f t="shared" si="79"/>
        <v>0</v>
      </c>
    </row>
    <row r="1077" ht="20.25" customHeight="1" spans="1:11">
      <c r="A1077" s="20"/>
      <c r="B1077" s="114" t="s">
        <v>1183</v>
      </c>
      <c r="C1077" s="9">
        <v>0</v>
      </c>
      <c r="D1077" s="9">
        <v>0</v>
      </c>
      <c r="E1077" s="9">
        <v>0</v>
      </c>
      <c r="F1077" s="9">
        <v>0</v>
      </c>
      <c r="G1077" s="9">
        <v>0</v>
      </c>
      <c r="H1077" s="100">
        <f t="shared" si="76"/>
        <v>0</v>
      </c>
      <c r="I1077" s="91">
        <f t="shared" si="77"/>
        <v>0</v>
      </c>
      <c r="J1077" s="91">
        <f t="shared" si="78"/>
        <v>0</v>
      </c>
      <c r="K1077" s="91">
        <f t="shared" si="79"/>
        <v>0</v>
      </c>
    </row>
    <row r="1078" ht="20.25" customHeight="1" spans="1:11">
      <c r="A1078" s="20"/>
      <c r="B1078" s="114" t="s">
        <v>1184</v>
      </c>
      <c r="C1078" s="9">
        <v>0</v>
      </c>
      <c r="D1078" s="9">
        <v>0</v>
      </c>
      <c r="E1078" s="9">
        <v>0</v>
      </c>
      <c r="F1078" s="9">
        <v>0</v>
      </c>
      <c r="G1078" s="9">
        <v>0</v>
      </c>
      <c r="H1078" s="100">
        <f t="shared" si="76"/>
        <v>0</v>
      </c>
      <c r="I1078" s="91">
        <f t="shared" si="77"/>
        <v>0</v>
      </c>
      <c r="J1078" s="91">
        <f t="shared" si="78"/>
        <v>0</v>
      </c>
      <c r="K1078" s="91">
        <f t="shared" si="79"/>
        <v>0</v>
      </c>
    </row>
    <row r="1079" ht="20.25" customHeight="1" spans="1:11">
      <c r="A1079" s="20"/>
      <c r="B1079" s="114" t="s">
        <v>1185</v>
      </c>
      <c r="C1079" s="9">
        <v>0</v>
      </c>
      <c r="D1079" s="9">
        <v>0</v>
      </c>
      <c r="E1079" s="9">
        <v>0</v>
      </c>
      <c r="F1079" s="9">
        <v>0</v>
      </c>
      <c r="G1079" s="9">
        <v>0</v>
      </c>
      <c r="H1079" s="100">
        <f t="shared" si="76"/>
        <v>0</v>
      </c>
      <c r="I1079" s="91">
        <f t="shared" si="77"/>
        <v>0</v>
      </c>
      <c r="J1079" s="91">
        <f t="shared" si="78"/>
        <v>0</v>
      </c>
      <c r="K1079" s="91">
        <f t="shared" si="79"/>
        <v>0</v>
      </c>
    </row>
    <row r="1080" ht="20.25" customHeight="1" spans="1:11">
      <c r="A1080" s="20"/>
      <c r="B1080" s="114" t="s">
        <v>1186</v>
      </c>
      <c r="C1080" s="9">
        <v>0</v>
      </c>
      <c r="D1080" s="9">
        <v>0</v>
      </c>
      <c r="E1080" s="9">
        <v>0</v>
      </c>
      <c r="F1080" s="9">
        <v>0</v>
      </c>
      <c r="G1080" s="9">
        <v>0</v>
      </c>
      <c r="H1080" s="100">
        <f t="shared" si="76"/>
        <v>0</v>
      </c>
      <c r="I1080" s="91">
        <f t="shared" si="77"/>
        <v>0</v>
      </c>
      <c r="J1080" s="91">
        <f t="shared" si="78"/>
        <v>0</v>
      </c>
      <c r="K1080" s="91">
        <f t="shared" si="79"/>
        <v>0</v>
      </c>
    </row>
    <row r="1081" ht="20.25" customHeight="1" spans="1:11">
      <c r="A1081" s="20"/>
      <c r="B1081" s="114" t="s">
        <v>1187</v>
      </c>
      <c r="C1081" s="9">
        <v>0</v>
      </c>
      <c r="D1081" s="9">
        <v>0</v>
      </c>
      <c r="E1081" s="9">
        <v>0</v>
      </c>
      <c r="F1081" s="9">
        <v>0</v>
      </c>
      <c r="G1081" s="9">
        <v>0</v>
      </c>
      <c r="H1081" s="100">
        <f t="shared" si="76"/>
        <v>0</v>
      </c>
      <c r="I1081" s="91">
        <f t="shared" si="77"/>
        <v>0</v>
      </c>
      <c r="J1081" s="91">
        <f t="shared" si="78"/>
        <v>0</v>
      </c>
      <c r="K1081" s="91">
        <f t="shared" si="79"/>
        <v>0</v>
      </c>
    </row>
    <row r="1082" ht="20.25" customHeight="1" spans="1:11">
      <c r="A1082" s="20"/>
      <c r="B1082" s="114" t="s">
        <v>1188</v>
      </c>
      <c r="C1082" s="9">
        <v>0</v>
      </c>
      <c r="D1082" s="9">
        <v>0</v>
      </c>
      <c r="E1082" s="9">
        <v>0</v>
      </c>
      <c r="F1082" s="9">
        <v>0</v>
      </c>
      <c r="G1082" s="9">
        <v>0</v>
      </c>
      <c r="H1082" s="100">
        <f t="shared" si="76"/>
        <v>0</v>
      </c>
      <c r="I1082" s="91">
        <f t="shared" si="77"/>
        <v>0</v>
      </c>
      <c r="J1082" s="91">
        <f t="shared" si="78"/>
        <v>0</v>
      </c>
      <c r="K1082" s="91">
        <f t="shared" si="79"/>
        <v>0</v>
      </c>
    </row>
    <row r="1083" ht="20.25" customHeight="1" spans="1:11">
      <c r="A1083" s="20"/>
      <c r="B1083" s="114" t="s">
        <v>1189</v>
      </c>
      <c r="C1083" s="9">
        <v>0</v>
      </c>
      <c r="D1083" s="9">
        <v>0</v>
      </c>
      <c r="E1083" s="9">
        <v>0</v>
      </c>
      <c r="F1083" s="9">
        <v>0</v>
      </c>
      <c r="G1083" s="9">
        <v>0</v>
      </c>
      <c r="H1083" s="100">
        <f t="shared" si="76"/>
        <v>0</v>
      </c>
      <c r="I1083" s="91">
        <f t="shared" si="77"/>
        <v>0</v>
      </c>
      <c r="J1083" s="91">
        <f t="shared" si="78"/>
        <v>0</v>
      </c>
      <c r="K1083" s="91">
        <f t="shared" si="79"/>
        <v>0</v>
      </c>
    </row>
    <row r="1084" ht="20.25" customHeight="1" spans="1:11">
      <c r="A1084" s="20"/>
      <c r="B1084" s="114" t="s">
        <v>1190</v>
      </c>
      <c r="C1084" s="9">
        <v>0</v>
      </c>
      <c r="D1084" s="9">
        <v>0</v>
      </c>
      <c r="E1084" s="9">
        <v>0</v>
      </c>
      <c r="F1084" s="9">
        <v>0</v>
      </c>
      <c r="G1084" s="9">
        <v>0</v>
      </c>
      <c r="H1084" s="100">
        <f t="shared" si="76"/>
        <v>0</v>
      </c>
      <c r="I1084" s="91">
        <f t="shared" si="77"/>
        <v>0</v>
      </c>
      <c r="J1084" s="91">
        <f t="shared" si="78"/>
        <v>0</v>
      </c>
      <c r="K1084" s="91">
        <f t="shared" si="79"/>
        <v>0</v>
      </c>
    </row>
    <row r="1085" ht="20.25" customHeight="1" spans="1:11">
      <c r="A1085" s="20"/>
      <c r="B1085" s="114" t="s">
        <v>1191</v>
      </c>
      <c r="C1085" s="9">
        <v>0</v>
      </c>
      <c r="D1085" s="9">
        <v>0</v>
      </c>
      <c r="E1085" s="9">
        <v>0</v>
      </c>
      <c r="F1085" s="9">
        <v>0</v>
      </c>
      <c r="G1085" s="9">
        <v>0</v>
      </c>
      <c r="H1085" s="100">
        <f t="shared" si="76"/>
        <v>0</v>
      </c>
      <c r="I1085" s="91">
        <f t="shared" si="77"/>
        <v>0</v>
      </c>
      <c r="J1085" s="91">
        <f t="shared" si="78"/>
        <v>0</v>
      </c>
      <c r="K1085" s="91">
        <f t="shared" si="79"/>
        <v>0</v>
      </c>
    </row>
    <row r="1086" ht="20.25" customHeight="1" spans="1:11">
      <c r="A1086" s="20"/>
      <c r="B1086" s="114" t="s">
        <v>1192</v>
      </c>
      <c r="C1086" s="9">
        <v>0</v>
      </c>
      <c r="D1086" s="9">
        <v>0</v>
      </c>
      <c r="E1086" s="9">
        <v>0</v>
      </c>
      <c r="F1086" s="9">
        <v>0</v>
      </c>
      <c r="G1086" s="9">
        <v>0</v>
      </c>
      <c r="H1086" s="100">
        <f t="shared" si="76"/>
        <v>0</v>
      </c>
      <c r="I1086" s="91">
        <f t="shared" si="77"/>
        <v>0</v>
      </c>
      <c r="J1086" s="91">
        <f t="shared" si="78"/>
        <v>0</v>
      </c>
      <c r="K1086" s="91">
        <f t="shared" si="79"/>
        <v>0</v>
      </c>
    </row>
    <row r="1087" ht="20.25" customHeight="1" spans="1:11">
      <c r="A1087" s="20"/>
      <c r="B1087" s="114" t="s">
        <v>1193</v>
      </c>
      <c r="C1087" s="9">
        <v>0</v>
      </c>
      <c r="D1087" s="9">
        <v>0</v>
      </c>
      <c r="E1087" s="9">
        <v>0</v>
      </c>
      <c r="F1087" s="9">
        <v>0</v>
      </c>
      <c r="G1087" s="9">
        <v>0</v>
      </c>
      <c r="H1087" s="100">
        <f t="shared" si="76"/>
        <v>0</v>
      </c>
      <c r="I1087" s="91">
        <f t="shared" si="77"/>
        <v>0</v>
      </c>
      <c r="J1087" s="91">
        <f t="shared" si="78"/>
        <v>0</v>
      </c>
      <c r="K1087" s="91">
        <f t="shared" si="79"/>
        <v>0</v>
      </c>
    </row>
    <row r="1088" ht="20.25" customHeight="1" spans="1:11">
      <c r="A1088" s="20"/>
      <c r="B1088" s="114" t="s">
        <v>1194</v>
      </c>
      <c r="C1088" s="9">
        <v>0</v>
      </c>
      <c r="D1088" s="9">
        <v>0</v>
      </c>
      <c r="E1088" s="9">
        <v>0</v>
      </c>
      <c r="F1088" s="9">
        <v>0</v>
      </c>
      <c r="G1088" s="9">
        <v>0</v>
      </c>
      <c r="H1088" s="100">
        <f t="shared" si="76"/>
        <v>0</v>
      </c>
      <c r="I1088" s="91">
        <f t="shared" si="77"/>
        <v>0</v>
      </c>
      <c r="J1088" s="91">
        <f t="shared" si="78"/>
        <v>0</v>
      </c>
      <c r="K1088" s="91">
        <f t="shared" si="79"/>
        <v>0</v>
      </c>
    </row>
    <row r="1089" ht="20.25" customHeight="1" spans="1:11">
      <c r="A1089" s="20" t="s">
        <v>1195</v>
      </c>
      <c r="B1089" s="114" t="s">
        <v>80</v>
      </c>
      <c r="C1089" s="9">
        <v>0</v>
      </c>
      <c r="D1089" s="9">
        <v>6117</v>
      </c>
      <c r="E1089" s="9">
        <v>4485</v>
      </c>
      <c r="F1089" s="9">
        <v>2694</v>
      </c>
      <c r="G1089" s="9">
        <v>4485</v>
      </c>
      <c r="H1089" s="100">
        <f t="shared" si="76"/>
        <v>0</v>
      </c>
      <c r="I1089" s="91">
        <f t="shared" si="77"/>
        <v>73.320255026974</v>
      </c>
      <c r="J1089" s="91">
        <f t="shared" si="78"/>
        <v>100</v>
      </c>
      <c r="K1089" s="91">
        <f t="shared" si="79"/>
        <v>166.481069042316</v>
      </c>
    </row>
    <row r="1090" ht="20.25" customHeight="1" spans="1:11">
      <c r="A1090" s="20"/>
      <c r="B1090" s="114" t="s">
        <v>1196</v>
      </c>
      <c r="C1090" s="9">
        <v>0</v>
      </c>
      <c r="D1090" s="9">
        <v>1972</v>
      </c>
      <c r="E1090" s="9">
        <v>1320</v>
      </c>
      <c r="F1090" s="9">
        <v>794</v>
      </c>
      <c r="G1090" s="9">
        <v>1320</v>
      </c>
      <c r="H1090" s="100">
        <f t="shared" si="76"/>
        <v>0</v>
      </c>
      <c r="I1090" s="91">
        <f t="shared" si="77"/>
        <v>66.9371196754564</v>
      </c>
      <c r="J1090" s="91">
        <f t="shared" si="78"/>
        <v>100</v>
      </c>
      <c r="K1090" s="91">
        <f t="shared" si="79"/>
        <v>166.24685138539</v>
      </c>
    </row>
    <row r="1091" ht="20.25" customHeight="1" spans="1:11">
      <c r="A1091" s="20"/>
      <c r="B1091" s="114" t="s">
        <v>1197</v>
      </c>
      <c r="C1091" s="9">
        <v>0</v>
      </c>
      <c r="D1091" s="9">
        <v>0</v>
      </c>
      <c r="E1091" s="9">
        <v>0</v>
      </c>
      <c r="F1091" s="9">
        <v>241</v>
      </c>
      <c r="G1091" s="9">
        <v>255</v>
      </c>
      <c r="H1091" s="100">
        <f t="shared" si="76"/>
        <v>0</v>
      </c>
      <c r="I1091" s="91">
        <f t="shared" si="77"/>
        <v>0</v>
      </c>
      <c r="J1091" s="91">
        <f t="shared" si="78"/>
        <v>0</v>
      </c>
      <c r="K1091" s="91">
        <f t="shared" si="79"/>
        <v>105.809128630705</v>
      </c>
    </row>
    <row r="1092" ht="20.25" customHeight="1" spans="1:11">
      <c r="A1092" s="20"/>
      <c r="B1092" s="114" t="s">
        <v>1198</v>
      </c>
      <c r="C1092" s="9">
        <v>0</v>
      </c>
      <c r="D1092" s="9">
        <v>0</v>
      </c>
      <c r="E1092" s="9">
        <v>0</v>
      </c>
      <c r="F1092" s="9">
        <v>14</v>
      </c>
      <c r="G1092" s="9">
        <v>0</v>
      </c>
      <c r="H1092" s="100">
        <f t="shared" si="76"/>
        <v>0</v>
      </c>
      <c r="I1092" s="91">
        <f t="shared" si="77"/>
        <v>0</v>
      </c>
      <c r="J1092" s="91">
        <f t="shared" si="78"/>
        <v>0</v>
      </c>
      <c r="K1092" s="91">
        <f t="shared" si="79"/>
        <v>0</v>
      </c>
    </row>
    <row r="1093" ht="20.25" customHeight="1" spans="1:11">
      <c r="A1093" s="20"/>
      <c r="B1093" s="114" t="s">
        <v>1199</v>
      </c>
      <c r="C1093" s="9">
        <v>0</v>
      </c>
      <c r="D1093" s="9">
        <v>0</v>
      </c>
      <c r="E1093" s="9">
        <v>0</v>
      </c>
      <c r="F1093" s="9">
        <v>0</v>
      </c>
      <c r="G1093" s="9">
        <v>0</v>
      </c>
      <c r="H1093" s="100">
        <f t="shared" si="76"/>
        <v>0</v>
      </c>
      <c r="I1093" s="91">
        <f t="shared" si="77"/>
        <v>0</v>
      </c>
      <c r="J1093" s="91">
        <f t="shared" si="78"/>
        <v>0</v>
      </c>
      <c r="K1093" s="91">
        <f t="shared" si="79"/>
        <v>0</v>
      </c>
    </row>
    <row r="1094" ht="20.25" customHeight="1" spans="1:11">
      <c r="A1094" s="20"/>
      <c r="B1094" s="114" t="s">
        <v>1200</v>
      </c>
      <c r="C1094" s="9">
        <v>0</v>
      </c>
      <c r="D1094" s="9">
        <v>0</v>
      </c>
      <c r="E1094" s="9">
        <v>0</v>
      </c>
      <c r="F1094" s="9">
        <v>0</v>
      </c>
      <c r="G1094" s="9">
        <v>127</v>
      </c>
      <c r="H1094" s="100">
        <f t="shared" si="76"/>
        <v>0</v>
      </c>
      <c r="I1094" s="91">
        <f t="shared" si="77"/>
        <v>0</v>
      </c>
      <c r="J1094" s="91">
        <f t="shared" si="78"/>
        <v>0</v>
      </c>
      <c r="K1094" s="91">
        <f t="shared" si="79"/>
        <v>0</v>
      </c>
    </row>
    <row r="1095" ht="20.25" customHeight="1" spans="1:11">
      <c r="A1095" s="20"/>
      <c r="B1095" s="114" t="s">
        <v>1201</v>
      </c>
      <c r="C1095" s="9">
        <v>0</v>
      </c>
      <c r="D1095" s="9">
        <v>0</v>
      </c>
      <c r="E1095" s="9">
        <v>0</v>
      </c>
      <c r="F1095" s="9">
        <v>0</v>
      </c>
      <c r="G1095" s="9">
        <v>0</v>
      </c>
      <c r="H1095" s="100">
        <f t="shared" si="76"/>
        <v>0</v>
      </c>
      <c r="I1095" s="91">
        <f t="shared" si="77"/>
        <v>0</v>
      </c>
      <c r="J1095" s="91">
        <f t="shared" si="78"/>
        <v>0</v>
      </c>
      <c r="K1095" s="91">
        <f t="shared" si="79"/>
        <v>0</v>
      </c>
    </row>
    <row r="1096" ht="20.25" customHeight="1" spans="1:11">
      <c r="A1096" s="20"/>
      <c r="B1096" s="114" t="s">
        <v>1202</v>
      </c>
      <c r="C1096" s="9">
        <v>0</v>
      </c>
      <c r="D1096" s="9">
        <v>0</v>
      </c>
      <c r="E1096" s="9">
        <v>0</v>
      </c>
      <c r="F1096" s="9">
        <v>206</v>
      </c>
      <c r="G1096" s="9">
        <v>308</v>
      </c>
      <c r="H1096" s="100">
        <f t="shared" si="76"/>
        <v>0</v>
      </c>
      <c r="I1096" s="91">
        <f t="shared" si="77"/>
        <v>0</v>
      </c>
      <c r="J1096" s="91">
        <f t="shared" si="78"/>
        <v>0</v>
      </c>
      <c r="K1096" s="91">
        <f t="shared" si="79"/>
        <v>149.514563106796</v>
      </c>
    </row>
    <row r="1097" ht="20.25" customHeight="1" spans="1:11">
      <c r="A1097" s="20"/>
      <c r="B1097" s="114" t="s">
        <v>1203</v>
      </c>
      <c r="C1097" s="9">
        <v>0</v>
      </c>
      <c r="D1097" s="9">
        <v>0</v>
      </c>
      <c r="E1097" s="9">
        <v>0</v>
      </c>
      <c r="F1097" s="9">
        <v>0</v>
      </c>
      <c r="G1097" s="9">
        <v>0</v>
      </c>
      <c r="H1097" s="100">
        <f t="shared" si="76"/>
        <v>0</v>
      </c>
      <c r="I1097" s="91">
        <f t="shared" si="77"/>
        <v>0</v>
      </c>
      <c r="J1097" s="91">
        <f t="shared" si="78"/>
        <v>0</v>
      </c>
      <c r="K1097" s="91">
        <f t="shared" si="79"/>
        <v>0</v>
      </c>
    </row>
    <row r="1098" ht="20.25" customHeight="1" spans="1:11">
      <c r="A1098" s="20"/>
      <c r="B1098" s="114" t="s">
        <v>1204</v>
      </c>
      <c r="C1098" s="9">
        <v>0</v>
      </c>
      <c r="D1098" s="9">
        <v>0</v>
      </c>
      <c r="E1098" s="9">
        <v>0</v>
      </c>
      <c r="F1098" s="9">
        <v>157</v>
      </c>
      <c r="G1098" s="9">
        <v>436</v>
      </c>
      <c r="H1098" s="100">
        <f t="shared" si="76"/>
        <v>0</v>
      </c>
      <c r="I1098" s="91">
        <f t="shared" si="77"/>
        <v>0</v>
      </c>
      <c r="J1098" s="91">
        <f t="shared" si="78"/>
        <v>0</v>
      </c>
      <c r="K1098" s="91">
        <f t="shared" si="79"/>
        <v>277.707006369427</v>
      </c>
    </row>
    <row r="1099" ht="20.25" customHeight="1" spans="1:11">
      <c r="A1099" s="20"/>
      <c r="B1099" s="114" t="s">
        <v>1205</v>
      </c>
      <c r="C1099" s="9">
        <v>0</v>
      </c>
      <c r="D1099" s="9">
        <v>0</v>
      </c>
      <c r="E1099" s="9">
        <v>0</v>
      </c>
      <c r="F1099" s="9">
        <v>176</v>
      </c>
      <c r="G1099" s="9">
        <v>194</v>
      </c>
      <c r="H1099" s="100">
        <f t="shared" si="76"/>
        <v>0</v>
      </c>
      <c r="I1099" s="91">
        <f t="shared" si="77"/>
        <v>0</v>
      </c>
      <c r="J1099" s="91">
        <f t="shared" si="78"/>
        <v>0</v>
      </c>
      <c r="K1099" s="91">
        <f t="shared" si="79"/>
        <v>110.227272727273</v>
      </c>
    </row>
    <row r="1100" ht="20.25" customHeight="1" spans="1:11">
      <c r="A1100" s="20"/>
      <c r="B1100" s="114" t="s">
        <v>1206</v>
      </c>
      <c r="C1100" s="9">
        <v>0</v>
      </c>
      <c r="D1100" s="9">
        <v>0</v>
      </c>
      <c r="E1100" s="9">
        <v>0</v>
      </c>
      <c r="F1100" s="9">
        <v>0</v>
      </c>
      <c r="G1100" s="9">
        <v>0</v>
      </c>
      <c r="H1100" s="100">
        <f t="shared" si="76"/>
        <v>0</v>
      </c>
      <c r="I1100" s="91">
        <f t="shared" si="77"/>
        <v>0</v>
      </c>
      <c r="J1100" s="91">
        <f t="shared" si="78"/>
        <v>0</v>
      </c>
      <c r="K1100" s="91">
        <f t="shared" si="79"/>
        <v>0</v>
      </c>
    </row>
    <row r="1101" ht="20.25" customHeight="1" spans="1:11">
      <c r="A1101" s="20"/>
      <c r="B1101" s="114" t="s">
        <v>1207</v>
      </c>
      <c r="C1101" s="9">
        <v>0</v>
      </c>
      <c r="D1101" s="9">
        <v>3247</v>
      </c>
      <c r="E1101" s="9">
        <v>2143</v>
      </c>
      <c r="F1101" s="9">
        <v>741</v>
      </c>
      <c r="G1101" s="9">
        <v>2143</v>
      </c>
      <c r="H1101" s="100">
        <f t="shared" si="76"/>
        <v>0</v>
      </c>
      <c r="I1101" s="91">
        <f t="shared" si="77"/>
        <v>65.9993840468124</v>
      </c>
      <c r="J1101" s="91">
        <f t="shared" si="78"/>
        <v>100</v>
      </c>
      <c r="K1101" s="91">
        <f t="shared" si="79"/>
        <v>289.203778677463</v>
      </c>
    </row>
    <row r="1102" ht="20.25" customHeight="1" spans="1:11">
      <c r="A1102" s="20"/>
      <c r="B1102" s="114" t="s">
        <v>1208</v>
      </c>
      <c r="C1102" s="9">
        <v>0</v>
      </c>
      <c r="D1102" s="9">
        <v>0</v>
      </c>
      <c r="E1102" s="9">
        <v>0</v>
      </c>
      <c r="F1102" s="9">
        <v>337</v>
      </c>
      <c r="G1102" s="9">
        <v>1589</v>
      </c>
      <c r="H1102" s="100">
        <f t="shared" si="76"/>
        <v>0</v>
      </c>
      <c r="I1102" s="91">
        <f t="shared" si="77"/>
        <v>0</v>
      </c>
      <c r="J1102" s="91">
        <f t="shared" si="78"/>
        <v>0</v>
      </c>
      <c r="K1102" s="91">
        <f t="shared" si="79"/>
        <v>471.513353115727</v>
      </c>
    </row>
    <row r="1103" ht="20.25" customHeight="1" spans="1:11">
      <c r="A1103" s="20"/>
      <c r="B1103" s="114" t="s">
        <v>1209</v>
      </c>
      <c r="C1103" s="9">
        <v>0</v>
      </c>
      <c r="D1103" s="9">
        <v>0</v>
      </c>
      <c r="E1103" s="9">
        <v>0</v>
      </c>
      <c r="F1103" s="9">
        <v>11</v>
      </c>
      <c r="G1103" s="9">
        <v>0</v>
      </c>
      <c r="H1103" s="100">
        <f t="shared" si="76"/>
        <v>0</v>
      </c>
      <c r="I1103" s="91">
        <f t="shared" si="77"/>
        <v>0</v>
      </c>
      <c r="J1103" s="91">
        <f t="shared" si="78"/>
        <v>0</v>
      </c>
      <c r="K1103" s="91">
        <f t="shared" si="79"/>
        <v>0</v>
      </c>
    </row>
    <row r="1104" ht="20.25" customHeight="1" spans="1:11">
      <c r="A1104" s="20"/>
      <c r="B1104" s="114" t="s">
        <v>1210</v>
      </c>
      <c r="C1104" s="9">
        <v>0</v>
      </c>
      <c r="D1104" s="9">
        <v>0</v>
      </c>
      <c r="E1104" s="9">
        <v>0</v>
      </c>
      <c r="F1104" s="9">
        <v>0</v>
      </c>
      <c r="G1104" s="9">
        <v>0</v>
      </c>
      <c r="H1104" s="100">
        <f t="shared" si="76"/>
        <v>0</v>
      </c>
      <c r="I1104" s="91">
        <f t="shared" si="77"/>
        <v>0</v>
      </c>
      <c r="J1104" s="91">
        <f t="shared" si="78"/>
        <v>0</v>
      </c>
      <c r="K1104" s="91">
        <f t="shared" si="79"/>
        <v>0</v>
      </c>
    </row>
    <row r="1105" ht="20.25" customHeight="1" spans="1:11">
      <c r="A1105" s="20"/>
      <c r="B1105" s="114" t="s">
        <v>1211</v>
      </c>
      <c r="C1105" s="9">
        <v>0</v>
      </c>
      <c r="D1105" s="9">
        <v>0</v>
      </c>
      <c r="E1105" s="9">
        <v>0</v>
      </c>
      <c r="F1105" s="9">
        <v>393</v>
      </c>
      <c r="G1105" s="9">
        <v>554</v>
      </c>
      <c r="H1105" s="100">
        <f t="shared" si="76"/>
        <v>0</v>
      </c>
      <c r="I1105" s="91">
        <f t="shared" si="77"/>
        <v>0</v>
      </c>
      <c r="J1105" s="91">
        <f t="shared" si="78"/>
        <v>0</v>
      </c>
      <c r="K1105" s="91">
        <f t="shared" si="79"/>
        <v>140.966921119593</v>
      </c>
    </row>
    <row r="1106" ht="20.25" customHeight="1" spans="1:11">
      <c r="A1106" s="20"/>
      <c r="B1106" s="114" t="s">
        <v>1212</v>
      </c>
      <c r="C1106" s="9">
        <v>0</v>
      </c>
      <c r="D1106" s="9">
        <v>0</v>
      </c>
      <c r="E1106" s="9">
        <v>0</v>
      </c>
      <c r="F1106" s="9">
        <v>0</v>
      </c>
      <c r="G1106" s="9">
        <v>0</v>
      </c>
      <c r="H1106" s="100">
        <f t="shared" si="76"/>
        <v>0</v>
      </c>
      <c r="I1106" s="91">
        <f t="shared" si="77"/>
        <v>0</v>
      </c>
      <c r="J1106" s="91">
        <f t="shared" si="78"/>
        <v>0</v>
      </c>
      <c r="K1106" s="91">
        <f t="shared" si="79"/>
        <v>0</v>
      </c>
    </row>
    <row r="1107" ht="20.25" customHeight="1" spans="1:11">
      <c r="A1107" s="20"/>
      <c r="B1107" s="114" t="s">
        <v>1213</v>
      </c>
      <c r="C1107" s="9">
        <v>0</v>
      </c>
      <c r="D1107" s="9">
        <v>0</v>
      </c>
      <c r="E1107" s="9">
        <v>0</v>
      </c>
      <c r="F1107" s="9">
        <v>0</v>
      </c>
      <c r="G1107" s="9">
        <v>0</v>
      </c>
      <c r="H1107" s="100">
        <f t="shared" si="76"/>
        <v>0</v>
      </c>
      <c r="I1107" s="91">
        <f t="shared" si="77"/>
        <v>0</v>
      </c>
      <c r="J1107" s="91">
        <f t="shared" si="78"/>
        <v>0</v>
      </c>
      <c r="K1107" s="91">
        <f t="shared" si="79"/>
        <v>0</v>
      </c>
    </row>
    <row r="1108" ht="20.25" customHeight="1" spans="1:11">
      <c r="A1108" s="20"/>
      <c r="B1108" s="114" t="s">
        <v>1214</v>
      </c>
      <c r="C1108" s="9">
        <v>0</v>
      </c>
      <c r="D1108" s="9">
        <v>0</v>
      </c>
      <c r="E1108" s="9">
        <v>0</v>
      </c>
      <c r="F1108" s="9">
        <v>0</v>
      </c>
      <c r="G1108" s="9">
        <v>0</v>
      </c>
      <c r="H1108" s="100">
        <f t="shared" si="76"/>
        <v>0</v>
      </c>
      <c r="I1108" s="91">
        <f t="shared" si="77"/>
        <v>0</v>
      </c>
      <c r="J1108" s="91">
        <f t="shared" si="78"/>
        <v>0</v>
      </c>
      <c r="K1108" s="91">
        <f t="shared" si="79"/>
        <v>0</v>
      </c>
    </row>
    <row r="1109" ht="20.25" customHeight="1" spans="1:11">
      <c r="A1109" s="20"/>
      <c r="B1109" s="114" t="s">
        <v>1215</v>
      </c>
      <c r="C1109" s="9">
        <v>0</v>
      </c>
      <c r="D1109" s="9">
        <v>0</v>
      </c>
      <c r="E1109" s="9">
        <v>0</v>
      </c>
      <c r="F1109" s="9">
        <v>0</v>
      </c>
      <c r="G1109" s="9">
        <v>0</v>
      </c>
      <c r="H1109" s="100">
        <f t="shared" si="76"/>
        <v>0</v>
      </c>
      <c r="I1109" s="91">
        <f t="shared" si="77"/>
        <v>0</v>
      </c>
      <c r="J1109" s="91">
        <f t="shared" si="78"/>
        <v>0</v>
      </c>
      <c r="K1109" s="91">
        <f t="shared" si="79"/>
        <v>0</v>
      </c>
    </row>
    <row r="1110" ht="20.25" customHeight="1" spans="1:11">
      <c r="A1110" s="20"/>
      <c r="B1110" s="114" t="s">
        <v>1216</v>
      </c>
      <c r="C1110" s="9">
        <v>0</v>
      </c>
      <c r="D1110" s="9">
        <v>0</v>
      </c>
      <c r="E1110" s="9">
        <v>0</v>
      </c>
      <c r="F1110" s="9">
        <v>0</v>
      </c>
      <c r="G1110" s="9">
        <v>0</v>
      </c>
      <c r="H1110" s="100">
        <f t="shared" si="76"/>
        <v>0</v>
      </c>
      <c r="I1110" s="91">
        <f t="shared" si="77"/>
        <v>0</v>
      </c>
      <c r="J1110" s="91">
        <f t="shared" si="78"/>
        <v>0</v>
      </c>
      <c r="K1110" s="91">
        <f t="shared" si="79"/>
        <v>0</v>
      </c>
    </row>
    <row r="1111" ht="20.25" customHeight="1" spans="1:11">
      <c r="A1111" s="20"/>
      <c r="B1111" s="114" t="s">
        <v>1217</v>
      </c>
      <c r="C1111" s="9">
        <v>0</v>
      </c>
      <c r="D1111" s="9">
        <v>0</v>
      </c>
      <c r="E1111" s="9">
        <v>0</v>
      </c>
      <c r="F1111" s="9">
        <v>0</v>
      </c>
      <c r="G1111" s="9">
        <v>0</v>
      </c>
      <c r="H1111" s="100">
        <f t="shared" si="76"/>
        <v>0</v>
      </c>
      <c r="I1111" s="91">
        <f t="shared" si="77"/>
        <v>0</v>
      </c>
      <c r="J1111" s="91">
        <f t="shared" si="78"/>
        <v>0</v>
      </c>
      <c r="K1111" s="91">
        <f t="shared" si="79"/>
        <v>0</v>
      </c>
    </row>
    <row r="1112" ht="20.25" customHeight="1" spans="1:11">
      <c r="A1112" s="20"/>
      <c r="B1112" s="114" t="s">
        <v>1218</v>
      </c>
      <c r="C1112" s="9">
        <v>0</v>
      </c>
      <c r="D1112" s="9">
        <v>0</v>
      </c>
      <c r="E1112" s="9">
        <v>0</v>
      </c>
      <c r="F1112" s="9">
        <v>0</v>
      </c>
      <c r="G1112" s="9">
        <v>0</v>
      </c>
      <c r="H1112" s="100">
        <f t="shared" si="76"/>
        <v>0</v>
      </c>
      <c r="I1112" s="91">
        <f t="shared" si="77"/>
        <v>0</v>
      </c>
      <c r="J1112" s="91">
        <f t="shared" si="78"/>
        <v>0</v>
      </c>
      <c r="K1112" s="91">
        <f t="shared" si="79"/>
        <v>0</v>
      </c>
    </row>
    <row r="1113" ht="20.25" customHeight="1" spans="1:11">
      <c r="A1113" s="20"/>
      <c r="B1113" s="114" t="s">
        <v>1219</v>
      </c>
      <c r="C1113" s="9">
        <v>0</v>
      </c>
      <c r="D1113" s="9">
        <v>0</v>
      </c>
      <c r="E1113" s="9">
        <v>0</v>
      </c>
      <c r="F1113" s="9">
        <v>0</v>
      </c>
      <c r="G1113" s="9">
        <v>0</v>
      </c>
      <c r="H1113" s="100">
        <f t="shared" si="76"/>
        <v>0</v>
      </c>
      <c r="I1113" s="91">
        <f t="shared" si="77"/>
        <v>0</v>
      </c>
      <c r="J1113" s="91">
        <f t="shared" si="78"/>
        <v>0</v>
      </c>
      <c r="K1113" s="91">
        <f t="shared" si="79"/>
        <v>0</v>
      </c>
    </row>
    <row r="1114" ht="20.25" customHeight="1" spans="1:11">
      <c r="A1114" s="20"/>
      <c r="B1114" s="114" t="s">
        <v>1220</v>
      </c>
      <c r="C1114" s="9">
        <v>0</v>
      </c>
      <c r="D1114" s="9">
        <v>0</v>
      </c>
      <c r="E1114" s="9">
        <v>0</v>
      </c>
      <c r="F1114" s="9">
        <v>0</v>
      </c>
      <c r="G1114" s="9">
        <v>0</v>
      </c>
      <c r="H1114" s="100">
        <f t="shared" si="76"/>
        <v>0</v>
      </c>
      <c r="I1114" s="91">
        <f t="shared" si="77"/>
        <v>0</v>
      </c>
      <c r="J1114" s="91">
        <f t="shared" si="78"/>
        <v>0</v>
      </c>
      <c r="K1114" s="91">
        <f t="shared" si="79"/>
        <v>0</v>
      </c>
    </row>
    <row r="1115" ht="20.25" customHeight="1" spans="1:11">
      <c r="A1115" s="20"/>
      <c r="B1115" s="114" t="s">
        <v>1221</v>
      </c>
      <c r="C1115" s="9">
        <v>0</v>
      </c>
      <c r="D1115" s="9">
        <v>76</v>
      </c>
      <c r="E1115" s="9">
        <v>73</v>
      </c>
      <c r="F1115" s="9">
        <v>58</v>
      </c>
      <c r="G1115" s="9">
        <v>73</v>
      </c>
      <c r="H1115" s="100">
        <f t="shared" si="76"/>
        <v>0</v>
      </c>
      <c r="I1115" s="91">
        <f t="shared" si="77"/>
        <v>96.0526315789474</v>
      </c>
      <c r="J1115" s="91">
        <f t="shared" si="78"/>
        <v>100</v>
      </c>
      <c r="K1115" s="91">
        <f t="shared" si="79"/>
        <v>125.862068965517</v>
      </c>
    </row>
    <row r="1116" ht="20.25" customHeight="1" spans="1:11">
      <c r="A1116" s="20"/>
      <c r="B1116" s="114" t="s">
        <v>1222</v>
      </c>
      <c r="C1116" s="9">
        <v>0</v>
      </c>
      <c r="D1116" s="9">
        <v>0</v>
      </c>
      <c r="E1116" s="9">
        <v>0</v>
      </c>
      <c r="F1116" s="9">
        <v>0</v>
      </c>
      <c r="G1116" s="9">
        <v>0</v>
      </c>
      <c r="H1116" s="100">
        <f t="shared" si="76"/>
        <v>0</v>
      </c>
      <c r="I1116" s="91">
        <f t="shared" si="77"/>
        <v>0</v>
      </c>
      <c r="J1116" s="91">
        <f t="shared" si="78"/>
        <v>0</v>
      </c>
      <c r="K1116" s="91">
        <f t="shared" si="79"/>
        <v>0</v>
      </c>
    </row>
    <row r="1117" ht="20.25" customHeight="1" spans="1:11">
      <c r="A1117" s="20"/>
      <c r="B1117" s="114" t="s">
        <v>1223</v>
      </c>
      <c r="C1117" s="9">
        <v>0</v>
      </c>
      <c r="D1117" s="9">
        <v>0</v>
      </c>
      <c r="E1117" s="9">
        <v>0</v>
      </c>
      <c r="F1117" s="9">
        <v>0</v>
      </c>
      <c r="G1117" s="9">
        <v>0</v>
      </c>
      <c r="H1117" s="100">
        <f t="shared" si="76"/>
        <v>0</v>
      </c>
      <c r="I1117" s="91">
        <f t="shared" si="77"/>
        <v>0</v>
      </c>
      <c r="J1117" s="91">
        <f t="shared" si="78"/>
        <v>0</v>
      </c>
      <c r="K1117" s="91">
        <f t="shared" si="79"/>
        <v>0</v>
      </c>
    </row>
    <row r="1118" ht="20.25" customHeight="1" spans="1:11">
      <c r="A1118" s="20"/>
      <c r="B1118" s="114" t="s">
        <v>1224</v>
      </c>
      <c r="C1118" s="9">
        <v>0</v>
      </c>
      <c r="D1118" s="9">
        <v>0</v>
      </c>
      <c r="E1118" s="9">
        <v>0</v>
      </c>
      <c r="F1118" s="9">
        <v>0</v>
      </c>
      <c r="G1118" s="9">
        <v>0</v>
      </c>
      <c r="H1118" s="100">
        <f t="shared" si="76"/>
        <v>0</v>
      </c>
      <c r="I1118" s="91">
        <f t="shared" si="77"/>
        <v>0</v>
      </c>
      <c r="J1118" s="91">
        <f t="shared" si="78"/>
        <v>0</v>
      </c>
      <c r="K1118" s="91">
        <f t="shared" si="79"/>
        <v>0</v>
      </c>
    </row>
    <row r="1119" ht="20.25" customHeight="1" spans="1:11">
      <c r="A1119" s="20"/>
      <c r="B1119" s="114" t="s">
        <v>1225</v>
      </c>
      <c r="C1119" s="9">
        <v>0</v>
      </c>
      <c r="D1119" s="9">
        <v>0</v>
      </c>
      <c r="E1119" s="9">
        <v>0</v>
      </c>
      <c r="F1119" s="9">
        <v>0</v>
      </c>
      <c r="G1119" s="9">
        <v>3</v>
      </c>
      <c r="H1119" s="100">
        <f t="shared" si="76"/>
        <v>0</v>
      </c>
      <c r="I1119" s="91">
        <f t="shared" si="77"/>
        <v>0</v>
      </c>
      <c r="J1119" s="91">
        <f t="shared" si="78"/>
        <v>0</v>
      </c>
      <c r="K1119" s="91">
        <f t="shared" si="79"/>
        <v>0</v>
      </c>
    </row>
    <row r="1120" ht="20.25" customHeight="1" spans="1:11">
      <c r="A1120" s="20"/>
      <c r="B1120" s="114" t="s">
        <v>1226</v>
      </c>
      <c r="C1120" s="9">
        <v>0</v>
      </c>
      <c r="D1120" s="9">
        <v>0</v>
      </c>
      <c r="E1120" s="9">
        <v>0</v>
      </c>
      <c r="F1120" s="9">
        <v>2</v>
      </c>
      <c r="G1120" s="9">
        <v>3</v>
      </c>
      <c r="H1120" s="100">
        <f t="shared" si="76"/>
        <v>0</v>
      </c>
      <c r="I1120" s="91">
        <f t="shared" si="77"/>
        <v>0</v>
      </c>
      <c r="J1120" s="91">
        <f t="shared" si="78"/>
        <v>0</v>
      </c>
      <c r="K1120" s="91">
        <f t="shared" si="79"/>
        <v>150</v>
      </c>
    </row>
    <row r="1121" ht="20.25" customHeight="1" spans="1:11">
      <c r="A1121" s="20"/>
      <c r="B1121" s="114" t="s">
        <v>1227</v>
      </c>
      <c r="C1121" s="9">
        <v>0</v>
      </c>
      <c r="D1121" s="9">
        <v>0</v>
      </c>
      <c r="E1121" s="9">
        <v>0</v>
      </c>
      <c r="F1121" s="9">
        <v>0</v>
      </c>
      <c r="G1121" s="9">
        <v>1</v>
      </c>
      <c r="H1121" s="100">
        <f t="shared" si="76"/>
        <v>0</v>
      </c>
      <c r="I1121" s="91">
        <f t="shared" si="77"/>
        <v>0</v>
      </c>
      <c r="J1121" s="91">
        <f t="shared" si="78"/>
        <v>0</v>
      </c>
      <c r="K1121" s="91">
        <f t="shared" si="79"/>
        <v>0</v>
      </c>
    </row>
    <row r="1122" ht="20.25" customHeight="1" spans="1:11">
      <c r="A1122" s="20"/>
      <c r="B1122" s="114" t="s">
        <v>1228</v>
      </c>
      <c r="C1122" s="9">
        <v>0</v>
      </c>
      <c r="D1122" s="9">
        <v>0</v>
      </c>
      <c r="E1122" s="9">
        <v>0</v>
      </c>
      <c r="F1122" s="9">
        <v>0</v>
      </c>
      <c r="G1122" s="9">
        <v>2</v>
      </c>
      <c r="H1122" s="100">
        <f t="shared" si="76"/>
        <v>0</v>
      </c>
      <c r="I1122" s="91">
        <f t="shared" si="77"/>
        <v>0</v>
      </c>
      <c r="J1122" s="91">
        <f t="shared" si="78"/>
        <v>0</v>
      </c>
      <c r="K1122" s="91">
        <f t="shared" si="79"/>
        <v>0</v>
      </c>
    </row>
    <row r="1123" ht="20.25" customHeight="1" spans="1:11">
      <c r="A1123" s="20"/>
      <c r="B1123" s="114" t="s">
        <v>1229</v>
      </c>
      <c r="C1123" s="9">
        <v>0</v>
      </c>
      <c r="D1123" s="9">
        <v>0</v>
      </c>
      <c r="E1123" s="9">
        <v>0</v>
      </c>
      <c r="F1123" s="9">
        <v>0</v>
      </c>
      <c r="G1123" s="9">
        <v>0</v>
      </c>
      <c r="H1123" s="100">
        <f t="shared" si="76"/>
        <v>0</v>
      </c>
      <c r="I1123" s="91">
        <f t="shared" si="77"/>
        <v>0</v>
      </c>
      <c r="J1123" s="91">
        <f t="shared" si="78"/>
        <v>0</v>
      </c>
      <c r="K1123" s="91">
        <f t="shared" si="79"/>
        <v>0</v>
      </c>
    </row>
    <row r="1124" ht="20.25" customHeight="1" spans="1:11">
      <c r="A1124" s="20"/>
      <c r="B1124" s="114" t="s">
        <v>1230</v>
      </c>
      <c r="C1124" s="9">
        <v>0</v>
      </c>
      <c r="D1124" s="9">
        <v>0</v>
      </c>
      <c r="E1124" s="9">
        <v>0</v>
      </c>
      <c r="F1124" s="9">
        <v>0</v>
      </c>
      <c r="G1124" s="9">
        <v>1</v>
      </c>
      <c r="H1124" s="100">
        <f t="shared" si="76"/>
        <v>0</v>
      </c>
      <c r="I1124" s="91">
        <f t="shared" si="77"/>
        <v>0</v>
      </c>
      <c r="J1124" s="91">
        <f t="shared" si="78"/>
        <v>0</v>
      </c>
      <c r="K1124" s="91">
        <f t="shared" si="79"/>
        <v>0</v>
      </c>
    </row>
    <row r="1125" ht="20.25" customHeight="1" spans="1:11">
      <c r="A1125" s="20"/>
      <c r="B1125" s="114" t="s">
        <v>1231</v>
      </c>
      <c r="C1125" s="9">
        <v>0</v>
      </c>
      <c r="D1125" s="9">
        <v>0</v>
      </c>
      <c r="E1125" s="9">
        <v>0</v>
      </c>
      <c r="F1125" s="9">
        <v>0</v>
      </c>
      <c r="G1125" s="9">
        <v>0</v>
      </c>
      <c r="H1125" s="100">
        <f t="shared" si="76"/>
        <v>0</v>
      </c>
      <c r="I1125" s="91">
        <f t="shared" si="77"/>
        <v>0</v>
      </c>
      <c r="J1125" s="91">
        <f t="shared" si="78"/>
        <v>0</v>
      </c>
      <c r="K1125" s="91">
        <f t="shared" si="79"/>
        <v>0</v>
      </c>
    </row>
    <row r="1126" ht="20.25" customHeight="1" spans="1:11">
      <c r="A1126" s="20"/>
      <c r="B1126" s="114" t="s">
        <v>1232</v>
      </c>
      <c r="C1126" s="9">
        <v>0</v>
      </c>
      <c r="D1126" s="9">
        <v>0</v>
      </c>
      <c r="E1126" s="9">
        <v>0</v>
      </c>
      <c r="F1126" s="9">
        <v>56</v>
      </c>
      <c r="G1126" s="9">
        <v>63</v>
      </c>
      <c r="H1126" s="100">
        <f t="shared" si="76"/>
        <v>0</v>
      </c>
      <c r="I1126" s="91">
        <f t="shared" si="77"/>
        <v>0</v>
      </c>
      <c r="J1126" s="91">
        <f t="shared" si="78"/>
        <v>0</v>
      </c>
      <c r="K1126" s="91">
        <f t="shared" si="79"/>
        <v>112.5</v>
      </c>
    </row>
    <row r="1127" ht="20.25" customHeight="1" spans="1:11">
      <c r="A1127" s="20"/>
      <c r="B1127" s="114" t="s">
        <v>1233</v>
      </c>
      <c r="C1127" s="9">
        <v>0</v>
      </c>
      <c r="D1127" s="9">
        <v>0</v>
      </c>
      <c r="E1127" s="9">
        <v>0</v>
      </c>
      <c r="F1127" s="9">
        <v>0</v>
      </c>
      <c r="G1127" s="9">
        <v>0</v>
      </c>
      <c r="H1127" s="100">
        <f t="shared" si="76"/>
        <v>0</v>
      </c>
      <c r="I1127" s="91">
        <f t="shared" si="77"/>
        <v>0</v>
      </c>
      <c r="J1127" s="91">
        <f t="shared" si="78"/>
        <v>0</v>
      </c>
      <c r="K1127" s="91">
        <f t="shared" si="79"/>
        <v>0</v>
      </c>
    </row>
    <row r="1128" ht="20.25" customHeight="1" spans="1:11">
      <c r="A1128" s="20"/>
      <c r="B1128" s="114" t="s">
        <v>1234</v>
      </c>
      <c r="C1128" s="9">
        <v>0</v>
      </c>
      <c r="D1128" s="9">
        <v>667</v>
      </c>
      <c r="E1128" s="9">
        <v>792</v>
      </c>
      <c r="F1128" s="9">
        <v>380</v>
      </c>
      <c r="G1128" s="9">
        <v>792</v>
      </c>
      <c r="H1128" s="100">
        <f t="shared" ref="H1128:H1131" si="80">IF(C1128&lt;&gt;0,(G1128/C1128)*100,0)</f>
        <v>0</v>
      </c>
      <c r="I1128" s="91">
        <f t="shared" ref="I1128:I1156" si="81">IF(D1128&lt;&gt;0,(G1128/D1128)*100,0)</f>
        <v>118.740629685157</v>
      </c>
      <c r="J1128" s="91">
        <f t="shared" ref="J1128:J1156" si="82">IF(E1128&lt;&gt;0,(G1128/E1128)*100,0)</f>
        <v>100</v>
      </c>
      <c r="K1128" s="91">
        <f t="shared" ref="K1128:K1156" si="83">IF(F1128&lt;&gt;0,(G1128/F1128)*100,0)</f>
        <v>208.421052631579</v>
      </c>
    </row>
    <row r="1129" ht="20.25" customHeight="1" spans="1:11">
      <c r="A1129" s="20"/>
      <c r="B1129" s="114" t="s">
        <v>1235</v>
      </c>
      <c r="C1129" s="9">
        <v>0</v>
      </c>
      <c r="D1129" s="9">
        <v>0</v>
      </c>
      <c r="E1129" s="9">
        <v>0</v>
      </c>
      <c r="F1129" s="9">
        <v>185</v>
      </c>
      <c r="G1129" s="9">
        <v>340</v>
      </c>
      <c r="H1129" s="100">
        <f t="shared" si="80"/>
        <v>0</v>
      </c>
      <c r="I1129" s="91">
        <f t="shared" si="81"/>
        <v>0</v>
      </c>
      <c r="J1129" s="91">
        <f t="shared" si="82"/>
        <v>0</v>
      </c>
      <c r="K1129" s="91">
        <f t="shared" si="83"/>
        <v>183.783783783784</v>
      </c>
    </row>
    <row r="1130" ht="20.25" customHeight="1" spans="1:11">
      <c r="A1130" s="20"/>
      <c r="B1130" s="114" t="s">
        <v>1236</v>
      </c>
      <c r="C1130" s="9">
        <v>0</v>
      </c>
      <c r="D1130" s="9">
        <v>0</v>
      </c>
      <c r="E1130" s="9">
        <v>0</v>
      </c>
      <c r="F1130" s="9">
        <v>194</v>
      </c>
      <c r="G1130" s="9">
        <v>393</v>
      </c>
      <c r="H1130" s="100">
        <f t="shared" si="80"/>
        <v>0</v>
      </c>
      <c r="I1130" s="91">
        <f t="shared" si="81"/>
        <v>0</v>
      </c>
      <c r="J1130" s="91">
        <f t="shared" si="82"/>
        <v>0</v>
      </c>
      <c r="K1130" s="91">
        <f t="shared" si="83"/>
        <v>202.577319587629</v>
      </c>
    </row>
    <row r="1131" ht="20.25" customHeight="1" spans="1:11">
      <c r="A1131" s="20"/>
      <c r="B1131" s="114" t="s">
        <v>1237</v>
      </c>
      <c r="C1131" s="9">
        <v>0</v>
      </c>
      <c r="D1131" s="9">
        <v>0</v>
      </c>
      <c r="E1131" s="9">
        <v>0</v>
      </c>
      <c r="F1131" s="9">
        <v>1</v>
      </c>
      <c r="G1131" s="9">
        <v>59</v>
      </c>
      <c r="H1131" s="100">
        <f t="shared" si="80"/>
        <v>0</v>
      </c>
      <c r="I1131" s="91">
        <f t="shared" si="81"/>
        <v>0</v>
      </c>
      <c r="J1131" s="91">
        <f t="shared" si="82"/>
        <v>0</v>
      </c>
      <c r="K1131" s="91">
        <f t="shared" si="83"/>
        <v>5900</v>
      </c>
    </row>
    <row r="1132" s="90" customFormat="1" ht="20.25" customHeight="1" spans="1:11">
      <c r="A1132" s="20"/>
      <c r="B1132" s="114" t="s">
        <v>1238</v>
      </c>
      <c r="C1132" s="9">
        <v>0</v>
      </c>
      <c r="D1132" s="9">
        <v>155</v>
      </c>
      <c r="E1132" s="9">
        <v>129</v>
      </c>
      <c r="F1132" s="9">
        <v>223</v>
      </c>
      <c r="G1132" s="9">
        <v>129</v>
      </c>
      <c r="H1132" s="100">
        <v>0</v>
      </c>
      <c r="I1132" s="91">
        <f t="shared" si="81"/>
        <v>83.2258064516129</v>
      </c>
      <c r="J1132" s="91">
        <f t="shared" si="82"/>
        <v>100</v>
      </c>
      <c r="K1132" s="91">
        <f t="shared" si="83"/>
        <v>57.847533632287</v>
      </c>
    </row>
    <row r="1133" ht="20.25" customHeight="1" spans="1:11">
      <c r="A1133" s="20"/>
      <c r="B1133" s="114" t="s">
        <v>1239</v>
      </c>
      <c r="C1133" s="9">
        <v>0</v>
      </c>
      <c r="D1133" s="9">
        <v>0</v>
      </c>
      <c r="E1133" s="9">
        <v>0</v>
      </c>
      <c r="F1133" s="9">
        <v>223</v>
      </c>
      <c r="G1133" s="9">
        <v>129</v>
      </c>
      <c r="H1133" s="100">
        <f t="shared" ref="H1133:H1156" si="84">IF(C1133&lt;&gt;0,(G1133/C1133)*100,0)</f>
        <v>0</v>
      </c>
      <c r="I1133" s="91">
        <f t="shared" si="81"/>
        <v>0</v>
      </c>
      <c r="J1133" s="91">
        <f t="shared" si="82"/>
        <v>0</v>
      </c>
      <c r="K1133" s="91">
        <f t="shared" si="83"/>
        <v>57.847533632287</v>
      </c>
    </row>
    <row r="1134" ht="20.25" customHeight="1" spans="1:11">
      <c r="A1134" s="20"/>
      <c r="B1134" s="114" t="s">
        <v>1240</v>
      </c>
      <c r="C1134" s="9">
        <v>0</v>
      </c>
      <c r="D1134" s="9">
        <v>0</v>
      </c>
      <c r="E1134" s="9">
        <v>0</v>
      </c>
      <c r="F1134" s="9">
        <v>0</v>
      </c>
      <c r="G1134" s="9">
        <v>0</v>
      </c>
      <c r="H1134" s="100">
        <f t="shared" si="84"/>
        <v>0</v>
      </c>
      <c r="I1134" s="91">
        <f t="shared" si="81"/>
        <v>0</v>
      </c>
      <c r="J1134" s="91">
        <f t="shared" si="82"/>
        <v>0</v>
      </c>
      <c r="K1134" s="91">
        <f t="shared" si="83"/>
        <v>0</v>
      </c>
    </row>
    <row r="1135" ht="20.25" customHeight="1" spans="1:11">
      <c r="A1135" s="20"/>
      <c r="B1135" s="114" t="s">
        <v>1241</v>
      </c>
      <c r="C1135" s="9">
        <v>0</v>
      </c>
      <c r="D1135" s="9">
        <v>0</v>
      </c>
      <c r="E1135" s="9">
        <v>0</v>
      </c>
      <c r="F1135" s="9">
        <v>0</v>
      </c>
      <c r="G1135" s="9">
        <v>0</v>
      </c>
      <c r="H1135" s="100">
        <f t="shared" si="84"/>
        <v>0</v>
      </c>
      <c r="I1135" s="91">
        <f t="shared" si="81"/>
        <v>0</v>
      </c>
      <c r="J1135" s="91">
        <f t="shared" si="82"/>
        <v>0</v>
      </c>
      <c r="K1135" s="91">
        <f t="shared" si="83"/>
        <v>0</v>
      </c>
    </row>
    <row r="1136" ht="20.25" customHeight="1" spans="1:11">
      <c r="A1136" s="20"/>
      <c r="B1136" s="114" t="s">
        <v>1242</v>
      </c>
      <c r="C1136" s="9">
        <v>0</v>
      </c>
      <c r="D1136" s="9">
        <v>0</v>
      </c>
      <c r="E1136" s="9">
        <v>28</v>
      </c>
      <c r="F1136" s="9">
        <v>58</v>
      </c>
      <c r="G1136" s="9">
        <v>28</v>
      </c>
      <c r="H1136" s="100">
        <f t="shared" si="84"/>
        <v>0</v>
      </c>
      <c r="I1136" s="91">
        <f t="shared" si="81"/>
        <v>0</v>
      </c>
      <c r="J1136" s="91">
        <f t="shared" si="82"/>
        <v>100</v>
      </c>
      <c r="K1136" s="91">
        <f t="shared" si="83"/>
        <v>48.2758620689655</v>
      </c>
    </row>
    <row r="1137" ht="20.25" customHeight="1" spans="1:11">
      <c r="A1137" s="20"/>
      <c r="B1137" s="114" t="s">
        <v>1243</v>
      </c>
      <c r="C1137" s="9">
        <v>0</v>
      </c>
      <c r="D1137" s="9">
        <v>0</v>
      </c>
      <c r="E1137" s="9">
        <v>0</v>
      </c>
      <c r="F1137" s="9">
        <v>58</v>
      </c>
      <c r="G1137" s="9">
        <v>28</v>
      </c>
      <c r="H1137" s="100">
        <f t="shared" si="84"/>
        <v>0</v>
      </c>
      <c r="I1137" s="91">
        <f t="shared" si="81"/>
        <v>0</v>
      </c>
      <c r="J1137" s="91">
        <f t="shared" si="82"/>
        <v>0</v>
      </c>
      <c r="K1137" s="91">
        <f t="shared" si="83"/>
        <v>48.2758620689655</v>
      </c>
    </row>
    <row r="1138" ht="20.25" customHeight="1" spans="1:11">
      <c r="A1138" s="20" t="s">
        <v>1244</v>
      </c>
      <c r="B1138" s="114" t="s">
        <v>82</v>
      </c>
      <c r="C1138" s="9">
        <v>0</v>
      </c>
      <c r="D1138" s="9">
        <v>32529</v>
      </c>
      <c r="E1138" s="9">
        <v>0</v>
      </c>
      <c r="F1138" s="9">
        <v>0</v>
      </c>
      <c r="G1138" s="9">
        <v>0</v>
      </c>
      <c r="H1138" s="100">
        <f t="shared" si="84"/>
        <v>0</v>
      </c>
      <c r="I1138" s="91">
        <f t="shared" si="81"/>
        <v>0</v>
      </c>
      <c r="J1138" s="91">
        <f t="shared" si="82"/>
        <v>0</v>
      </c>
      <c r="K1138" s="91">
        <f t="shared" si="83"/>
        <v>0</v>
      </c>
    </row>
    <row r="1139" ht="20.25" customHeight="1" spans="1:11">
      <c r="A1139" s="20"/>
      <c r="B1139" s="114" t="s">
        <v>1245</v>
      </c>
      <c r="C1139" s="9">
        <v>0</v>
      </c>
      <c r="D1139" s="9">
        <v>0</v>
      </c>
      <c r="E1139" s="9">
        <v>0</v>
      </c>
      <c r="F1139" s="9">
        <v>0</v>
      </c>
      <c r="G1139" s="9">
        <v>0</v>
      </c>
      <c r="H1139" s="100">
        <f t="shared" si="84"/>
        <v>0</v>
      </c>
      <c r="I1139" s="91">
        <f t="shared" si="81"/>
        <v>0</v>
      </c>
      <c r="J1139" s="91">
        <f t="shared" si="82"/>
        <v>0</v>
      </c>
      <c r="K1139" s="91">
        <f t="shared" si="83"/>
        <v>0</v>
      </c>
    </row>
    <row r="1140" ht="20.25" customHeight="1" spans="1:11">
      <c r="A1140" s="20"/>
      <c r="B1140" s="114" t="s">
        <v>1246</v>
      </c>
      <c r="C1140" s="9">
        <v>0</v>
      </c>
      <c r="D1140" s="9">
        <v>0</v>
      </c>
      <c r="E1140" s="9">
        <v>0</v>
      </c>
      <c r="F1140" s="9">
        <v>0</v>
      </c>
      <c r="G1140" s="9">
        <v>0</v>
      </c>
      <c r="H1140" s="100">
        <f t="shared" si="84"/>
        <v>0</v>
      </c>
      <c r="I1140" s="91">
        <f t="shared" si="81"/>
        <v>0</v>
      </c>
      <c r="J1140" s="91">
        <f t="shared" si="82"/>
        <v>0</v>
      </c>
      <c r="K1140" s="91">
        <f t="shared" si="83"/>
        <v>0</v>
      </c>
    </row>
    <row r="1141" ht="20.25" customHeight="1" spans="1:11">
      <c r="A1141" s="20" t="s">
        <v>1247</v>
      </c>
      <c r="B1141" s="114" t="s">
        <v>83</v>
      </c>
      <c r="C1141" s="9">
        <v>0</v>
      </c>
      <c r="D1141" s="9">
        <v>14092</v>
      </c>
      <c r="E1141" s="9">
        <v>14092</v>
      </c>
      <c r="F1141" s="9">
        <v>11759</v>
      </c>
      <c r="G1141" s="9">
        <v>14092</v>
      </c>
      <c r="H1141" s="100">
        <f t="shared" si="84"/>
        <v>0</v>
      </c>
      <c r="I1141" s="91">
        <f t="shared" si="81"/>
        <v>100</v>
      </c>
      <c r="J1141" s="91">
        <f t="shared" si="82"/>
        <v>100</v>
      </c>
      <c r="K1141" s="91">
        <f t="shared" si="83"/>
        <v>119.840122459393</v>
      </c>
    </row>
    <row r="1142" ht="20.25" customHeight="1" spans="1:11">
      <c r="A1142" s="20"/>
      <c r="B1142" s="114" t="s">
        <v>1248</v>
      </c>
      <c r="C1142" s="9">
        <v>0</v>
      </c>
      <c r="D1142" s="9">
        <v>0</v>
      </c>
      <c r="E1142" s="9">
        <v>0</v>
      </c>
      <c r="F1142" s="9">
        <v>0</v>
      </c>
      <c r="G1142" s="9">
        <v>0</v>
      </c>
      <c r="H1142" s="100">
        <f t="shared" si="84"/>
        <v>0</v>
      </c>
      <c r="I1142" s="91">
        <f t="shared" si="81"/>
        <v>0</v>
      </c>
      <c r="J1142" s="91">
        <f t="shared" si="82"/>
        <v>0</v>
      </c>
      <c r="K1142" s="91">
        <f t="shared" si="83"/>
        <v>0</v>
      </c>
    </row>
    <row r="1143" ht="20.25" customHeight="1" spans="1:11">
      <c r="A1143" s="20"/>
      <c r="B1143" s="114" t="s">
        <v>1249</v>
      </c>
      <c r="C1143" s="9">
        <v>0</v>
      </c>
      <c r="D1143" s="9">
        <v>0</v>
      </c>
      <c r="E1143" s="9">
        <v>0</v>
      </c>
      <c r="F1143" s="9">
        <v>0</v>
      </c>
      <c r="G1143" s="9">
        <v>0</v>
      </c>
      <c r="H1143" s="100">
        <f t="shared" si="84"/>
        <v>0</v>
      </c>
      <c r="I1143" s="91">
        <f t="shared" si="81"/>
        <v>0</v>
      </c>
      <c r="J1143" s="91">
        <f t="shared" si="82"/>
        <v>0</v>
      </c>
      <c r="K1143" s="91">
        <f t="shared" si="83"/>
        <v>0</v>
      </c>
    </row>
    <row r="1144" ht="20.25" customHeight="1" spans="1:11">
      <c r="A1144" s="20"/>
      <c r="B1144" s="114" t="s">
        <v>1250</v>
      </c>
      <c r="C1144" s="9">
        <v>0</v>
      </c>
      <c r="D1144" s="9">
        <v>0</v>
      </c>
      <c r="E1144" s="9">
        <v>0</v>
      </c>
      <c r="F1144" s="9">
        <v>0</v>
      </c>
      <c r="G1144" s="9">
        <v>0</v>
      </c>
      <c r="H1144" s="100">
        <f t="shared" si="84"/>
        <v>0</v>
      </c>
      <c r="I1144" s="91">
        <f t="shared" si="81"/>
        <v>0</v>
      </c>
      <c r="J1144" s="91">
        <f t="shared" si="82"/>
        <v>0</v>
      </c>
      <c r="K1144" s="91">
        <f t="shared" si="83"/>
        <v>0</v>
      </c>
    </row>
    <row r="1145" ht="20.25" customHeight="1" spans="1:11">
      <c r="A1145" s="20"/>
      <c r="B1145" s="114" t="s">
        <v>1251</v>
      </c>
      <c r="C1145" s="9">
        <v>0</v>
      </c>
      <c r="D1145" s="9">
        <v>0</v>
      </c>
      <c r="E1145" s="9">
        <v>0</v>
      </c>
      <c r="F1145" s="9">
        <v>0</v>
      </c>
      <c r="G1145" s="9">
        <v>0</v>
      </c>
      <c r="H1145" s="100">
        <f t="shared" si="84"/>
        <v>0</v>
      </c>
      <c r="I1145" s="91">
        <f t="shared" si="81"/>
        <v>0</v>
      </c>
      <c r="J1145" s="91">
        <f t="shared" si="82"/>
        <v>0</v>
      </c>
      <c r="K1145" s="91">
        <f t="shared" si="83"/>
        <v>0</v>
      </c>
    </row>
    <row r="1146" ht="20.25" customHeight="1" spans="1:11">
      <c r="A1146" s="20"/>
      <c r="B1146" s="114" t="s">
        <v>1252</v>
      </c>
      <c r="C1146" s="9">
        <v>0</v>
      </c>
      <c r="D1146" s="9">
        <v>0</v>
      </c>
      <c r="E1146" s="9">
        <v>0</v>
      </c>
      <c r="F1146" s="9">
        <v>0</v>
      </c>
      <c r="G1146" s="9">
        <v>0</v>
      </c>
      <c r="H1146" s="100">
        <f t="shared" si="84"/>
        <v>0</v>
      </c>
      <c r="I1146" s="91">
        <f t="shared" si="81"/>
        <v>0</v>
      </c>
      <c r="J1146" s="91">
        <f t="shared" si="82"/>
        <v>0</v>
      </c>
      <c r="K1146" s="91">
        <f t="shared" si="83"/>
        <v>0</v>
      </c>
    </row>
    <row r="1147" ht="20.25" customHeight="1" spans="1:11">
      <c r="A1147" s="20"/>
      <c r="B1147" s="114" t="s">
        <v>1253</v>
      </c>
      <c r="C1147" s="9">
        <v>0</v>
      </c>
      <c r="D1147" s="9">
        <v>0</v>
      </c>
      <c r="E1147" s="9">
        <v>0</v>
      </c>
      <c r="F1147" s="9">
        <v>0</v>
      </c>
      <c r="G1147" s="9">
        <v>0</v>
      </c>
      <c r="H1147" s="100">
        <f t="shared" si="84"/>
        <v>0</v>
      </c>
      <c r="I1147" s="91">
        <f t="shared" si="81"/>
        <v>0</v>
      </c>
      <c r="J1147" s="91">
        <f t="shared" si="82"/>
        <v>0</v>
      </c>
      <c r="K1147" s="91">
        <f t="shared" si="83"/>
        <v>0</v>
      </c>
    </row>
    <row r="1148" ht="20.25" customHeight="1" spans="1:11">
      <c r="A1148" s="20"/>
      <c r="B1148" s="114" t="s">
        <v>1254</v>
      </c>
      <c r="C1148" s="9">
        <v>0</v>
      </c>
      <c r="D1148" s="9">
        <v>14092</v>
      </c>
      <c r="E1148" s="9">
        <v>14092</v>
      </c>
      <c r="F1148" s="9">
        <v>11759</v>
      </c>
      <c r="G1148" s="9">
        <v>14092</v>
      </c>
      <c r="H1148" s="100">
        <f t="shared" si="84"/>
        <v>0</v>
      </c>
      <c r="I1148" s="91">
        <f t="shared" si="81"/>
        <v>100</v>
      </c>
      <c r="J1148" s="91">
        <f t="shared" si="82"/>
        <v>100</v>
      </c>
      <c r="K1148" s="91">
        <f t="shared" si="83"/>
        <v>119.840122459393</v>
      </c>
    </row>
    <row r="1149" ht="20.25" customHeight="1" spans="1:11">
      <c r="A1149" s="20"/>
      <c r="B1149" s="114" t="s">
        <v>1255</v>
      </c>
      <c r="C1149" s="9">
        <v>0</v>
      </c>
      <c r="D1149" s="9">
        <v>0</v>
      </c>
      <c r="E1149" s="9">
        <v>0</v>
      </c>
      <c r="F1149" s="9">
        <v>11759</v>
      </c>
      <c r="G1149" s="9">
        <v>14092</v>
      </c>
      <c r="H1149" s="100">
        <f t="shared" si="84"/>
        <v>0</v>
      </c>
      <c r="I1149" s="91">
        <f t="shared" si="81"/>
        <v>0</v>
      </c>
      <c r="J1149" s="91">
        <f t="shared" si="82"/>
        <v>0</v>
      </c>
      <c r="K1149" s="91">
        <f t="shared" si="83"/>
        <v>119.840122459393</v>
      </c>
    </row>
    <row r="1150" ht="20.25" customHeight="1" spans="1:11">
      <c r="A1150" s="20"/>
      <c r="B1150" s="114" t="s">
        <v>1256</v>
      </c>
      <c r="C1150" s="9">
        <v>0</v>
      </c>
      <c r="D1150" s="9">
        <v>0</v>
      </c>
      <c r="E1150" s="9">
        <v>0</v>
      </c>
      <c r="F1150" s="9">
        <v>0</v>
      </c>
      <c r="G1150" s="9">
        <v>0</v>
      </c>
      <c r="H1150" s="100">
        <f t="shared" si="84"/>
        <v>0</v>
      </c>
      <c r="I1150" s="91">
        <f t="shared" si="81"/>
        <v>0</v>
      </c>
      <c r="J1150" s="91">
        <f t="shared" si="82"/>
        <v>0</v>
      </c>
      <c r="K1150" s="91">
        <f t="shared" si="83"/>
        <v>0</v>
      </c>
    </row>
    <row r="1151" ht="20.25" customHeight="1" spans="1:11">
      <c r="A1151" s="20"/>
      <c r="B1151" s="114" t="s">
        <v>1257</v>
      </c>
      <c r="C1151" s="9">
        <v>0</v>
      </c>
      <c r="D1151" s="9">
        <v>0</v>
      </c>
      <c r="E1151" s="9">
        <v>0</v>
      </c>
      <c r="F1151" s="9">
        <v>0</v>
      </c>
      <c r="G1151" s="9">
        <v>0</v>
      </c>
      <c r="H1151" s="100">
        <f t="shared" si="84"/>
        <v>0</v>
      </c>
      <c r="I1151" s="91">
        <f t="shared" si="81"/>
        <v>0</v>
      </c>
      <c r="J1151" s="91">
        <f t="shared" si="82"/>
        <v>0</v>
      </c>
      <c r="K1151" s="91">
        <f t="shared" si="83"/>
        <v>0</v>
      </c>
    </row>
    <row r="1152" ht="20.25" customHeight="1" spans="1:11">
      <c r="A1152" s="20"/>
      <c r="B1152" s="114" t="s">
        <v>1258</v>
      </c>
      <c r="C1152" s="9">
        <v>0</v>
      </c>
      <c r="D1152" s="9">
        <v>0</v>
      </c>
      <c r="E1152" s="9">
        <v>0</v>
      </c>
      <c r="F1152" s="9">
        <v>0</v>
      </c>
      <c r="G1152" s="9">
        <v>0</v>
      </c>
      <c r="H1152" s="100">
        <f t="shared" si="84"/>
        <v>0</v>
      </c>
      <c r="I1152" s="91">
        <f t="shared" si="81"/>
        <v>0</v>
      </c>
      <c r="J1152" s="91">
        <f t="shared" si="82"/>
        <v>0</v>
      </c>
      <c r="K1152" s="91">
        <f t="shared" si="83"/>
        <v>0</v>
      </c>
    </row>
    <row r="1153" ht="20.25" customHeight="1" spans="1:11">
      <c r="A1153" s="20" t="s">
        <v>1259</v>
      </c>
      <c r="B1153" s="114" t="s">
        <v>84</v>
      </c>
      <c r="C1153" s="9">
        <v>0</v>
      </c>
      <c r="D1153" s="9">
        <v>60</v>
      </c>
      <c r="E1153" s="9">
        <v>53</v>
      </c>
      <c r="F1153" s="9">
        <v>136</v>
      </c>
      <c r="G1153" s="9">
        <v>53</v>
      </c>
      <c r="H1153" s="100">
        <f t="shared" si="84"/>
        <v>0</v>
      </c>
      <c r="I1153" s="91">
        <f t="shared" si="81"/>
        <v>88.3333333333333</v>
      </c>
      <c r="J1153" s="91">
        <f t="shared" si="82"/>
        <v>100</v>
      </c>
      <c r="K1153" s="91">
        <f t="shared" si="83"/>
        <v>38.9705882352941</v>
      </c>
    </row>
    <row r="1154" ht="20.25" customHeight="1" spans="1:11">
      <c r="A1154" s="20"/>
      <c r="B1154" s="114" t="s">
        <v>1260</v>
      </c>
      <c r="C1154" s="9">
        <v>0</v>
      </c>
      <c r="D1154" s="9">
        <v>0</v>
      </c>
      <c r="E1154" s="9">
        <v>0</v>
      </c>
      <c r="F1154" s="9">
        <v>0</v>
      </c>
      <c r="G1154" s="9">
        <v>0</v>
      </c>
      <c r="H1154" s="100">
        <f t="shared" si="84"/>
        <v>0</v>
      </c>
      <c r="I1154" s="91">
        <f t="shared" si="81"/>
        <v>0</v>
      </c>
      <c r="J1154" s="91">
        <f t="shared" si="82"/>
        <v>0</v>
      </c>
      <c r="K1154" s="91">
        <f t="shared" si="83"/>
        <v>0</v>
      </c>
    </row>
    <row r="1155" ht="20.25" customHeight="1" spans="1:11">
      <c r="A1155" s="20"/>
      <c r="B1155" s="114" t="s">
        <v>1261</v>
      </c>
      <c r="C1155" s="9">
        <v>0</v>
      </c>
      <c r="D1155" s="9">
        <v>0</v>
      </c>
      <c r="E1155" s="9">
        <v>0</v>
      </c>
      <c r="F1155" s="9">
        <v>0</v>
      </c>
      <c r="G1155" s="9">
        <v>0</v>
      </c>
      <c r="H1155" s="100">
        <f t="shared" si="84"/>
        <v>0</v>
      </c>
      <c r="I1155" s="91">
        <f t="shared" si="81"/>
        <v>0</v>
      </c>
      <c r="J1155" s="91">
        <f t="shared" si="82"/>
        <v>0</v>
      </c>
      <c r="K1155" s="91">
        <f t="shared" si="83"/>
        <v>0</v>
      </c>
    </row>
    <row r="1156" ht="20.25" customHeight="1" spans="1:11">
      <c r="A1156" s="20"/>
      <c r="B1156" s="114" t="s">
        <v>1262</v>
      </c>
      <c r="C1156" s="9">
        <v>0</v>
      </c>
      <c r="D1156" s="9">
        <v>60</v>
      </c>
      <c r="E1156" s="9">
        <v>53</v>
      </c>
      <c r="F1156" s="9">
        <v>136</v>
      </c>
      <c r="G1156" s="9">
        <v>53</v>
      </c>
      <c r="H1156" s="100">
        <f t="shared" si="84"/>
        <v>0</v>
      </c>
      <c r="I1156" s="91">
        <f t="shared" si="81"/>
        <v>88.3333333333333</v>
      </c>
      <c r="J1156" s="91">
        <f t="shared" si="82"/>
        <v>100</v>
      </c>
      <c r="K1156" s="91">
        <f t="shared" si="83"/>
        <v>38.9705882352941</v>
      </c>
    </row>
    <row r="1157" ht="20.25" customHeight="1" spans="1:11">
      <c r="A1157" s="20"/>
      <c r="B1157" s="114"/>
      <c r="C1157" s="9">
        <v>0</v>
      </c>
      <c r="D1157" s="9">
        <v>0</v>
      </c>
      <c r="E1157" s="9">
        <v>0</v>
      </c>
      <c r="F1157" s="9">
        <v>0</v>
      </c>
      <c r="G1157" s="9">
        <v>0</v>
      </c>
      <c r="H1157" s="100">
        <v>0</v>
      </c>
      <c r="I1157" s="91">
        <v>0</v>
      </c>
      <c r="J1157" s="91">
        <v>0</v>
      </c>
      <c r="K1157" s="91">
        <v>0</v>
      </c>
    </row>
    <row r="1158" ht="20.25" customHeight="1" spans="1:11">
      <c r="A1158" s="20"/>
      <c r="B1158" s="122" t="s">
        <v>85</v>
      </c>
      <c r="C1158" s="9">
        <v>0</v>
      </c>
      <c r="D1158" s="9">
        <v>336000</v>
      </c>
      <c r="E1158" s="9">
        <v>360435</v>
      </c>
      <c r="F1158" s="9">
        <v>301980</v>
      </c>
      <c r="G1158" s="9">
        <v>344947</v>
      </c>
      <c r="H1158" s="100">
        <f>IF(C1158&lt;&gt;0,(G1158/C1158)*100,0)</f>
        <v>0</v>
      </c>
      <c r="I1158" s="91">
        <f>IF(D1158&lt;&gt;0,(G1158/D1158)*100,0)</f>
        <v>102.662797619048</v>
      </c>
      <c r="J1158" s="91">
        <f>IF(E1158&lt;&gt;0,(G1158/E1158)*100,0)</f>
        <v>95.7029700223341</v>
      </c>
      <c r="K1158" s="91">
        <f>IF(F1158&lt;&gt;0,(G1158/F1158)*100,0)</f>
        <v>114.228425723558</v>
      </c>
    </row>
  </sheetData>
  <mergeCells count="1">
    <mergeCell ref="A1:K1"/>
  </mergeCells>
  <pageMargins left="0.691666666666667" right="0.691666666666667" top="0.75" bottom="0.75" header="0" footer="0"/>
  <pageSetup paperSize="9" scale="44" orientation="portrait" blackAndWhite="1" useFirstPageNumber="1"/>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76"/>
  <sheetViews>
    <sheetView showGridLines="0" view="pageBreakPreview" zoomScaleNormal="100" workbookViewId="0">
      <selection activeCell="H7" sqref="H7"/>
    </sheetView>
  </sheetViews>
  <sheetFormatPr defaultColWidth="8.75" defaultRowHeight="14.25" customHeight="1" outlineLevelCol="4"/>
  <cols>
    <col min="1" max="1" width="8.62037037037037" style="31"/>
    <col min="2" max="2" width="48.2407407407407" style="31" customWidth="1"/>
    <col min="3" max="5" width="15.6203703703704" style="31" customWidth="1"/>
    <col min="6" max="32" width="9" style="2" customWidth="1"/>
    <col min="33" max="16384" width="8.75" style="2" customWidth="1"/>
  </cols>
  <sheetData>
    <row r="1" ht="50.25" customHeight="1" spans="1:5">
      <c r="A1" s="88" t="s">
        <v>1263</v>
      </c>
      <c r="B1" s="88"/>
      <c r="C1" s="88"/>
      <c r="D1" s="88"/>
      <c r="E1" s="88"/>
    </row>
    <row r="2" ht="20.25" customHeight="1" spans="2:5">
      <c r="B2" s="90"/>
      <c r="C2" s="90"/>
      <c r="D2" s="90"/>
      <c r="E2" s="5" t="s">
        <v>1</v>
      </c>
    </row>
    <row r="3" ht="30" customHeight="1" spans="1:5">
      <c r="A3" s="6" t="s">
        <v>108</v>
      </c>
      <c r="B3" s="7" t="s">
        <v>58</v>
      </c>
      <c r="C3" s="7" t="s">
        <v>7</v>
      </c>
      <c r="D3" s="7" t="s">
        <v>6</v>
      </c>
      <c r="E3" s="7" t="s">
        <v>1264</v>
      </c>
    </row>
    <row r="4" ht="20.25" customHeight="1" spans="1:5">
      <c r="A4" s="92"/>
      <c r="B4" s="22" t="s">
        <v>39</v>
      </c>
      <c r="C4" s="9">
        <v>267008</v>
      </c>
      <c r="D4" s="9">
        <v>155327</v>
      </c>
      <c r="E4" s="91">
        <f t="shared" ref="E4:E67" si="0">IF(D4&lt;&gt;0,(C4/D4)*100,0)</f>
        <v>171.900571053326</v>
      </c>
    </row>
    <row r="5" ht="20.25" customHeight="1" spans="1:5">
      <c r="A5" s="30" t="s">
        <v>110</v>
      </c>
      <c r="B5" s="22" t="s">
        <v>40</v>
      </c>
      <c r="C5" s="9">
        <v>17954</v>
      </c>
      <c r="D5" s="9">
        <v>13212</v>
      </c>
      <c r="E5" s="91">
        <f t="shared" si="0"/>
        <v>135.891613684529</v>
      </c>
    </row>
    <row r="6" ht="20.25" customHeight="1" spans="1:5">
      <c r="A6" s="92"/>
      <c r="B6" s="114" t="s">
        <v>1265</v>
      </c>
      <c r="C6" s="9">
        <v>4214</v>
      </c>
      <c r="D6" s="9">
        <v>4214</v>
      </c>
      <c r="E6" s="91">
        <f t="shared" si="0"/>
        <v>100</v>
      </c>
    </row>
    <row r="7" ht="20.25" customHeight="1" spans="1:5">
      <c r="A7" s="92"/>
      <c r="B7" s="114" t="s">
        <v>1266</v>
      </c>
      <c r="C7" s="9">
        <v>2</v>
      </c>
      <c r="D7" s="9">
        <v>2</v>
      </c>
      <c r="E7" s="91">
        <f t="shared" si="0"/>
        <v>100</v>
      </c>
    </row>
    <row r="8" ht="20.25" customHeight="1" spans="1:5">
      <c r="A8" s="92"/>
      <c r="B8" s="114" t="s">
        <v>1267</v>
      </c>
      <c r="C8" s="9">
        <v>626</v>
      </c>
      <c r="D8" s="9">
        <v>626</v>
      </c>
      <c r="E8" s="91">
        <f t="shared" si="0"/>
        <v>100</v>
      </c>
    </row>
    <row r="9" ht="20.25" customHeight="1" spans="1:5">
      <c r="A9" s="92"/>
      <c r="B9" s="114" t="s">
        <v>1268</v>
      </c>
      <c r="C9" s="9">
        <v>2</v>
      </c>
      <c r="D9" s="9">
        <v>2</v>
      </c>
      <c r="E9" s="91">
        <f t="shared" si="0"/>
        <v>100</v>
      </c>
    </row>
    <row r="10" ht="20.25" customHeight="1" spans="1:5">
      <c r="A10" s="92"/>
      <c r="B10" s="114" t="s">
        <v>1269</v>
      </c>
      <c r="C10" s="9">
        <v>10741</v>
      </c>
      <c r="D10" s="9">
        <v>10741</v>
      </c>
      <c r="E10" s="91">
        <f t="shared" si="0"/>
        <v>100</v>
      </c>
    </row>
    <row r="11" ht="20.25" customHeight="1" spans="1:5">
      <c r="A11" s="92"/>
      <c r="B11" s="114" t="s">
        <v>1270</v>
      </c>
      <c r="C11" s="9">
        <v>2369</v>
      </c>
      <c r="D11" s="9">
        <v>-2373</v>
      </c>
      <c r="E11" s="91">
        <f t="shared" si="0"/>
        <v>-99.8314369995786</v>
      </c>
    </row>
    <row r="12" ht="20.25" customHeight="1" spans="1:5">
      <c r="A12" s="30" t="s">
        <v>275</v>
      </c>
      <c r="B12" s="22" t="s">
        <v>41</v>
      </c>
      <c r="C12" s="9">
        <v>195038</v>
      </c>
      <c r="D12" s="9">
        <v>110407</v>
      </c>
      <c r="E12" s="91">
        <f t="shared" si="0"/>
        <v>176.653654206708</v>
      </c>
    </row>
    <row r="13" ht="20.25" customHeight="1" spans="1:5">
      <c r="A13" s="92"/>
      <c r="B13" s="114" t="s">
        <v>1271</v>
      </c>
      <c r="C13" s="9">
        <v>0</v>
      </c>
      <c r="D13" s="9">
        <v>0</v>
      </c>
      <c r="E13" s="91">
        <f t="shared" si="0"/>
        <v>0</v>
      </c>
    </row>
    <row r="14" ht="20.25" customHeight="1" spans="1:5">
      <c r="A14" s="92"/>
      <c r="B14" s="114" t="s">
        <v>1272</v>
      </c>
      <c r="C14" s="9">
        <v>19126</v>
      </c>
      <c r="D14" s="9">
        <v>12148</v>
      </c>
      <c r="E14" s="91">
        <f t="shared" si="0"/>
        <v>157.441554165295</v>
      </c>
    </row>
    <row r="15" ht="20.25" customHeight="1" spans="1:5">
      <c r="A15" s="92"/>
      <c r="B15" s="114" t="s">
        <v>1273</v>
      </c>
      <c r="C15" s="9">
        <v>7890</v>
      </c>
      <c r="D15" s="9">
        <v>6806</v>
      </c>
      <c r="E15" s="91">
        <f t="shared" si="0"/>
        <v>115.927123126653</v>
      </c>
    </row>
    <row r="16" ht="20.25" customHeight="1" spans="1:5">
      <c r="A16" s="92"/>
      <c r="B16" s="114" t="s">
        <v>1274</v>
      </c>
      <c r="C16" s="9">
        <v>32344</v>
      </c>
      <c r="D16" s="9">
        <v>24158</v>
      </c>
      <c r="E16" s="91">
        <f t="shared" si="0"/>
        <v>133.885255401937</v>
      </c>
    </row>
    <row r="17" ht="20.25" customHeight="1" spans="1:5">
      <c r="A17" s="92"/>
      <c r="B17" s="114" t="s">
        <v>1275</v>
      </c>
      <c r="C17" s="9">
        <v>0</v>
      </c>
      <c r="D17" s="9">
        <v>0</v>
      </c>
      <c r="E17" s="91">
        <f t="shared" si="0"/>
        <v>0</v>
      </c>
    </row>
    <row r="18" ht="20.25" customHeight="1" spans="1:5">
      <c r="A18" s="92"/>
      <c r="B18" s="114" t="s">
        <v>1276</v>
      </c>
      <c r="C18" s="9">
        <v>4002</v>
      </c>
      <c r="D18" s="9">
        <v>0</v>
      </c>
      <c r="E18" s="91">
        <f t="shared" si="0"/>
        <v>0</v>
      </c>
    </row>
    <row r="19" ht="20.25" customHeight="1" spans="1:5">
      <c r="A19" s="92"/>
      <c r="B19" s="114" t="s">
        <v>1277</v>
      </c>
      <c r="C19" s="9">
        <v>202</v>
      </c>
      <c r="D19" s="9">
        <v>199</v>
      </c>
      <c r="E19" s="91">
        <f t="shared" si="0"/>
        <v>101.507537688442</v>
      </c>
    </row>
    <row r="20" ht="20.25" customHeight="1" spans="1:5">
      <c r="A20" s="92"/>
      <c r="B20" s="114" t="s">
        <v>1278</v>
      </c>
      <c r="C20" s="9">
        <v>519</v>
      </c>
      <c r="D20" s="9">
        <v>529</v>
      </c>
      <c r="E20" s="91">
        <f t="shared" si="0"/>
        <v>98.109640831758</v>
      </c>
    </row>
    <row r="21" ht="20.25" customHeight="1" spans="1:5">
      <c r="A21" s="92"/>
      <c r="B21" s="114" t="s">
        <v>1279</v>
      </c>
      <c r="C21" s="9">
        <v>5784</v>
      </c>
      <c r="D21" s="9">
        <v>9848</v>
      </c>
      <c r="E21" s="91">
        <f t="shared" si="0"/>
        <v>58.7327376116978</v>
      </c>
    </row>
    <row r="22" ht="20.25" customHeight="1" spans="1:5">
      <c r="A22" s="92"/>
      <c r="B22" s="114" t="s">
        <v>1280</v>
      </c>
      <c r="C22" s="9">
        <v>0</v>
      </c>
      <c r="D22" s="9">
        <v>0</v>
      </c>
      <c r="E22" s="91">
        <f t="shared" si="0"/>
        <v>0</v>
      </c>
    </row>
    <row r="23" ht="20.25" customHeight="1" spans="1:5">
      <c r="A23" s="92"/>
      <c r="B23" s="114" t="s">
        <v>1281</v>
      </c>
      <c r="C23" s="9">
        <v>0</v>
      </c>
      <c r="D23" s="9">
        <v>0</v>
      </c>
      <c r="E23" s="91">
        <f t="shared" si="0"/>
        <v>0</v>
      </c>
    </row>
    <row r="24" ht="20.25" customHeight="1" spans="1:5">
      <c r="A24" s="92"/>
      <c r="B24" s="114" t="s">
        <v>1282</v>
      </c>
      <c r="C24" s="9">
        <v>0</v>
      </c>
      <c r="D24" s="9">
        <v>0</v>
      </c>
      <c r="E24" s="91">
        <f t="shared" si="0"/>
        <v>0</v>
      </c>
    </row>
    <row r="25" ht="20.25" customHeight="1" spans="1:5">
      <c r="A25" s="92"/>
      <c r="B25" s="114" t="s">
        <v>1283</v>
      </c>
      <c r="C25" s="9">
        <v>1822</v>
      </c>
      <c r="D25" s="9">
        <v>2135</v>
      </c>
      <c r="E25" s="91">
        <f t="shared" si="0"/>
        <v>85.3395784543326</v>
      </c>
    </row>
    <row r="26" ht="20.25" customHeight="1" spans="1:5">
      <c r="A26" s="92"/>
      <c r="B26" s="114" t="s">
        <v>1284</v>
      </c>
      <c r="C26" s="9">
        <v>20</v>
      </c>
      <c r="D26" s="9">
        <v>0</v>
      </c>
      <c r="E26" s="91">
        <f t="shared" si="0"/>
        <v>0</v>
      </c>
    </row>
    <row r="27" ht="20.25" customHeight="1" spans="1:5">
      <c r="A27" s="92"/>
      <c r="B27" s="114" t="s">
        <v>1285</v>
      </c>
      <c r="C27" s="9">
        <v>0</v>
      </c>
      <c r="D27" s="9">
        <v>0</v>
      </c>
      <c r="E27" s="91">
        <f t="shared" si="0"/>
        <v>0</v>
      </c>
    </row>
    <row r="28" ht="20.25" customHeight="1" spans="1:5">
      <c r="A28" s="92"/>
      <c r="B28" s="114" t="s">
        <v>1286</v>
      </c>
      <c r="C28" s="9">
        <v>0</v>
      </c>
      <c r="D28" s="9">
        <v>0</v>
      </c>
      <c r="E28" s="91">
        <f t="shared" si="0"/>
        <v>0</v>
      </c>
    </row>
    <row r="29" ht="20.25" customHeight="1" spans="1:5">
      <c r="A29" s="92"/>
      <c r="B29" s="114" t="s">
        <v>1287</v>
      </c>
      <c r="C29" s="9">
        <v>1860</v>
      </c>
      <c r="D29" s="9">
        <v>1910</v>
      </c>
      <c r="E29" s="91">
        <f t="shared" si="0"/>
        <v>97.3821989528796</v>
      </c>
    </row>
    <row r="30" ht="20.25" customHeight="1" spans="1:5">
      <c r="A30" s="92"/>
      <c r="B30" s="114" t="s">
        <v>1288</v>
      </c>
      <c r="C30" s="9">
        <v>16440</v>
      </c>
      <c r="D30" s="9">
        <v>14092</v>
      </c>
      <c r="E30" s="91">
        <f t="shared" si="0"/>
        <v>116.661935850128</v>
      </c>
    </row>
    <row r="31" ht="20.25" customHeight="1" spans="1:5">
      <c r="A31" s="92"/>
      <c r="B31" s="114" t="s">
        <v>1289</v>
      </c>
      <c r="C31" s="9">
        <v>180</v>
      </c>
      <c r="D31" s="9">
        <v>0</v>
      </c>
      <c r="E31" s="91">
        <f t="shared" si="0"/>
        <v>0</v>
      </c>
    </row>
    <row r="32" ht="20.25" customHeight="1" spans="1:5">
      <c r="A32" s="92"/>
      <c r="B32" s="114" t="s">
        <v>1290</v>
      </c>
      <c r="C32" s="9">
        <v>104</v>
      </c>
      <c r="D32" s="9">
        <v>498</v>
      </c>
      <c r="E32" s="91">
        <f t="shared" si="0"/>
        <v>20.8835341365462</v>
      </c>
    </row>
    <row r="33" ht="20.25" customHeight="1" spans="1:5">
      <c r="A33" s="92"/>
      <c r="B33" s="114" t="s">
        <v>1291</v>
      </c>
      <c r="C33" s="9">
        <v>19617</v>
      </c>
      <c r="D33" s="9">
        <v>18767</v>
      </c>
      <c r="E33" s="91">
        <f t="shared" si="0"/>
        <v>104.529226834337</v>
      </c>
    </row>
    <row r="34" ht="20.25" customHeight="1" spans="1:5">
      <c r="A34" s="92"/>
      <c r="B34" s="114" t="s">
        <v>1292</v>
      </c>
      <c r="C34" s="9">
        <v>9049</v>
      </c>
      <c r="D34" s="9">
        <v>7873</v>
      </c>
      <c r="E34" s="91">
        <f t="shared" si="0"/>
        <v>114.937126889369</v>
      </c>
    </row>
    <row r="35" ht="20.25" customHeight="1" spans="1:5">
      <c r="A35" s="92"/>
      <c r="B35" s="114" t="s">
        <v>1293</v>
      </c>
      <c r="C35" s="9">
        <v>52</v>
      </c>
      <c r="D35" s="9">
        <v>383</v>
      </c>
      <c r="E35" s="91">
        <f t="shared" si="0"/>
        <v>13.5770234986945</v>
      </c>
    </row>
    <row r="36" ht="20.25" customHeight="1" spans="1:5">
      <c r="A36" s="92"/>
      <c r="B36" s="114" t="s">
        <v>1294</v>
      </c>
      <c r="C36" s="9">
        <v>0</v>
      </c>
      <c r="D36" s="9">
        <v>0</v>
      </c>
      <c r="E36" s="91">
        <f t="shared" si="0"/>
        <v>0</v>
      </c>
    </row>
    <row r="37" ht="20.25" customHeight="1" spans="1:5">
      <c r="A37" s="92"/>
      <c r="B37" s="114" t="s">
        <v>1295</v>
      </c>
      <c r="C37" s="9">
        <v>4498</v>
      </c>
      <c r="D37" s="9">
        <v>5172</v>
      </c>
      <c r="E37" s="91">
        <f t="shared" si="0"/>
        <v>86.9682907965971</v>
      </c>
    </row>
    <row r="38" ht="20.25" customHeight="1" spans="1:5">
      <c r="A38" s="92"/>
      <c r="B38" s="114" t="s">
        <v>1296</v>
      </c>
      <c r="C38" s="9">
        <v>404</v>
      </c>
      <c r="D38" s="9">
        <v>1669</v>
      </c>
      <c r="E38" s="91">
        <f t="shared" si="0"/>
        <v>24.2061114439784</v>
      </c>
    </row>
    <row r="39" ht="20.25" customHeight="1" spans="1:5">
      <c r="A39" s="92"/>
      <c r="B39" s="114" t="s">
        <v>1297</v>
      </c>
      <c r="C39" s="9">
        <v>0</v>
      </c>
      <c r="D39" s="9">
        <v>0</v>
      </c>
      <c r="E39" s="91">
        <f t="shared" si="0"/>
        <v>0</v>
      </c>
    </row>
    <row r="40" ht="20.25" customHeight="1" spans="1:5">
      <c r="A40" s="92"/>
      <c r="B40" s="114" t="s">
        <v>1298</v>
      </c>
      <c r="C40" s="9">
        <v>0</v>
      </c>
      <c r="D40" s="9">
        <v>0</v>
      </c>
      <c r="E40" s="91">
        <f t="shared" si="0"/>
        <v>0</v>
      </c>
    </row>
    <row r="41" ht="20.25" customHeight="1" spans="1:5">
      <c r="A41" s="92"/>
      <c r="B41" s="114" t="s">
        <v>1299</v>
      </c>
      <c r="C41" s="9">
        <v>0</v>
      </c>
      <c r="D41" s="9">
        <v>0</v>
      </c>
      <c r="E41" s="91">
        <f t="shared" si="0"/>
        <v>0</v>
      </c>
    </row>
    <row r="42" ht="20.25" customHeight="1" spans="1:5">
      <c r="A42" s="92"/>
      <c r="B42" s="114" t="s">
        <v>1300</v>
      </c>
      <c r="C42" s="9">
        <v>0</v>
      </c>
      <c r="D42" s="9">
        <v>0</v>
      </c>
      <c r="E42" s="91">
        <f t="shared" si="0"/>
        <v>0</v>
      </c>
    </row>
    <row r="43" ht="20.25" customHeight="1" spans="1:5">
      <c r="A43" s="92"/>
      <c r="B43" s="114" t="s">
        <v>1301</v>
      </c>
      <c r="C43" s="9">
        <v>8844</v>
      </c>
      <c r="D43" s="9">
        <v>3875</v>
      </c>
      <c r="E43" s="91">
        <f t="shared" si="0"/>
        <v>228.232258064516</v>
      </c>
    </row>
    <row r="44" ht="20.25" customHeight="1" spans="1:5">
      <c r="A44" s="92"/>
      <c r="B44" s="114" t="s">
        <v>1302</v>
      </c>
      <c r="C44" s="9">
        <v>0</v>
      </c>
      <c r="D44" s="9">
        <v>0</v>
      </c>
      <c r="E44" s="91">
        <f t="shared" si="0"/>
        <v>0</v>
      </c>
    </row>
    <row r="45" ht="20.25" customHeight="1" spans="1:5">
      <c r="A45" s="92"/>
      <c r="B45" s="114" t="s">
        <v>1303</v>
      </c>
      <c r="C45" s="9">
        <v>0</v>
      </c>
      <c r="D45" s="9">
        <v>145</v>
      </c>
      <c r="E45" s="91">
        <f t="shared" si="0"/>
        <v>0</v>
      </c>
    </row>
    <row r="46" ht="20.25" customHeight="1" spans="1:5">
      <c r="A46" s="92"/>
      <c r="B46" s="114" t="s">
        <v>1304</v>
      </c>
      <c r="C46" s="9">
        <v>0</v>
      </c>
      <c r="D46" s="9">
        <v>0</v>
      </c>
      <c r="E46" s="91">
        <f t="shared" si="0"/>
        <v>0</v>
      </c>
    </row>
    <row r="47" ht="20.25" customHeight="1" spans="1:5">
      <c r="A47" s="92"/>
      <c r="B47" s="114" t="s">
        <v>1305</v>
      </c>
      <c r="C47" s="9">
        <v>46182</v>
      </c>
      <c r="D47" s="9">
        <v>0</v>
      </c>
      <c r="E47" s="91">
        <f t="shared" si="0"/>
        <v>0</v>
      </c>
    </row>
    <row r="48" ht="20.25" customHeight="1" spans="1:5">
      <c r="A48" s="92"/>
      <c r="B48" s="114" t="s">
        <v>1306</v>
      </c>
      <c r="C48" s="9">
        <v>6007</v>
      </c>
      <c r="D48" s="9">
        <v>0</v>
      </c>
      <c r="E48" s="91">
        <f t="shared" si="0"/>
        <v>0</v>
      </c>
    </row>
    <row r="49" ht="20.25" customHeight="1" spans="1:5">
      <c r="A49" s="92"/>
      <c r="B49" s="114" t="s">
        <v>1307</v>
      </c>
      <c r="C49" s="9">
        <v>9892</v>
      </c>
      <c r="D49" s="9">
        <v>0</v>
      </c>
      <c r="E49" s="91">
        <f t="shared" si="0"/>
        <v>0</v>
      </c>
    </row>
    <row r="50" ht="20.25" customHeight="1" spans="1:5">
      <c r="A50" s="92"/>
      <c r="B50" s="114" t="s">
        <v>1308</v>
      </c>
      <c r="C50" s="9">
        <v>200</v>
      </c>
      <c r="D50" s="9">
        <v>200</v>
      </c>
      <c r="E50" s="91">
        <f t="shared" si="0"/>
        <v>100</v>
      </c>
    </row>
    <row r="51" ht="20.25" customHeight="1" spans="1:5">
      <c r="A51" s="30" t="s">
        <v>276</v>
      </c>
      <c r="B51" s="22" t="s">
        <v>42</v>
      </c>
      <c r="C51" s="9">
        <v>54016</v>
      </c>
      <c r="D51" s="9">
        <v>31708</v>
      </c>
      <c r="E51" s="91">
        <f t="shared" si="0"/>
        <v>170.354484672638</v>
      </c>
    </row>
    <row r="52" ht="20.25" customHeight="1" spans="1:5">
      <c r="A52" s="92"/>
      <c r="B52" s="114" t="s">
        <v>1309</v>
      </c>
      <c r="C52" s="9">
        <v>3187</v>
      </c>
      <c r="D52" s="9">
        <v>3105</v>
      </c>
      <c r="E52" s="91">
        <f t="shared" si="0"/>
        <v>102.640901771337</v>
      </c>
    </row>
    <row r="53" ht="20.25" customHeight="1" spans="1:5">
      <c r="A53" s="92"/>
      <c r="B53" s="114" t="s">
        <v>1310</v>
      </c>
      <c r="C53" s="9">
        <v>0</v>
      </c>
      <c r="D53" s="9">
        <v>0</v>
      </c>
      <c r="E53" s="91">
        <f t="shared" si="0"/>
        <v>0</v>
      </c>
    </row>
    <row r="54" ht="20.25" customHeight="1" spans="1:5">
      <c r="A54" s="92"/>
      <c r="B54" s="114" t="s">
        <v>1311</v>
      </c>
      <c r="C54" s="9">
        <v>160</v>
      </c>
      <c r="D54" s="9">
        <v>114</v>
      </c>
      <c r="E54" s="91">
        <f t="shared" si="0"/>
        <v>140.350877192982</v>
      </c>
    </row>
    <row r="55" ht="20.25" customHeight="1" spans="1:5">
      <c r="A55" s="92"/>
      <c r="B55" s="114" t="s">
        <v>1312</v>
      </c>
      <c r="C55" s="9">
        <v>577</v>
      </c>
      <c r="D55" s="9">
        <v>182</v>
      </c>
      <c r="E55" s="91">
        <f t="shared" si="0"/>
        <v>317.032967032967</v>
      </c>
    </row>
    <row r="56" ht="20.25" customHeight="1" spans="1:5">
      <c r="A56" s="92"/>
      <c r="B56" s="114" t="s">
        <v>1313</v>
      </c>
      <c r="C56" s="9">
        <v>1246</v>
      </c>
      <c r="D56" s="9">
        <v>1841</v>
      </c>
      <c r="E56" s="91">
        <f t="shared" si="0"/>
        <v>67.680608365019</v>
      </c>
    </row>
    <row r="57" ht="20.25" customHeight="1" spans="1:5">
      <c r="A57" s="92"/>
      <c r="B57" s="114" t="s">
        <v>1314</v>
      </c>
      <c r="C57" s="9">
        <v>1091</v>
      </c>
      <c r="D57" s="9">
        <v>1925</v>
      </c>
      <c r="E57" s="91">
        <f t="shared" si="0"/>
        <v>56.6753246753247</v>
      </c>
    </row>
    <row r="58" ht="20.25" customHeight="1" spans="1:5">
      <c r="A58" s="92"/>
      <c r="B58" s="114" t="s">
        <v>1315</v>
      </c>
      <c r="C58" s="9">
        <v>2282</v>
      </c>
      <c r="D58" s="9">
        <v>488</v>
      </c>
      <c r="E58" s="91">
        <f t="shared" si="0"/>
        <v>467.622950819672</v>
      </c>
    </row>
    <row r="59" ht="20.25" customHeight="1" spans="1:5">
      <c r="A59" s="92"/>
      <c r="B59" s="114" t="s">
        <v>1316</v>
      </c>
      <c r="C59" s="9">
        <v>1682</v>
      </c>
      <c r="D59" s="9">
        <v>2158</v>
      </c>
      <c r="E59" s="91">
        <f t="shared" si="0"/>
        <v>77.9425393883225</v>
      </c>
    </row>
    <row r="60" ht="20.25" customHeight="1" spans="1:5">
      <c r="A60" s="92"/>
      <c r="B60" s="114" t="s">
        <v>1317</v>
      </c>
      <c r="C60" s="9">
        <v>930</v>
      </c>
      <c r="D60" s="9">
        <v>1286</v>
      </c>
      <c r="E60" s="91">
        <f t="shared" si="0"/>
        <v>72.3172628304821</v>
      </c>
    </row>
    <row r="61" ht="20.25" customHeight="1" spans="1:5">
      <c r="A61" s="92"/>
      <c r="B61" s="114" t="s">
        <v>1318</v>
      </c>
      <c r="C61" s="9">
        <v>306</v>
      </c>
      <c r="D61" s="9">
        <v>0</v>
      </c>
      <c r="E61" s="91">
        <f t="shared" si="0"/>
        <v>0</v>
      </c>
    </row>
    <row r="62" ht="20.25" customHeight="1" spans="1:5">
      <c r="A62" s="92"/>
      <c r="B62" s="114" t="s">
        <v>1319</v>
      </c>
      <c r="C62" s="9">
        <v>590</v>
      </c>
      <c r="D62" s="9">
        <v>10287</v>
      </c>
      <c r="E62" s="91">
        <f t="shared" si="0"/>
        <v>5.73539418683776</v>
      </c>
    </row>
    <row r="63" ht="20.25" customHeight="1" spans="1:5">
      <c r="A63" s="92"/>
      <c r="B63" s="114" t="s">
        <v>1320</v>
      </c>
      <c r="C63" s="9">
        <v>21688</v>
      </c>
      <c r="D63" s="9">
        <v>6463</v>
      </c>
      <c r="E63" s="91">
        <f t="shared" si="0"/>
        <v>335.571715921399</v>
      </c>
    </row>
    <row r="64" ht="20.25" customHeight="1" spans="1:5">
      <c r="A64" s="92"/>
      <c r="B64" s="114" t="s">
        <v>1321</v>
      </c>
      <c r="C64" s="9">
        <v>1140</v>
      </c>
      <c r="D64" s="9">
        <v>836</v>
      </c>
      <c r="E64" s="91">
        <f t="shared" si="0"/>
        <v>136.363636363636</v>
      </c>
    </row>
    <row r="65" ht="20.25" customHeight="1" spans="1:5">
      <c r="A65" s="92"/>
      <c r="B65" s="114" t="s">
        <v>1322</v>
      </c>
      <c r="C65" s="9">
        <v>152</v>
      </c>
      <c r="D65" s="9">
        <v>127</v>
      </c>
      <c r="E65" s="91">
        <f t="shared" si="0"/>
        <v>119.685039370079</v>
      </c>
    </row>
    <row r="66" ht="20.25" customHeight="1" spans="1:5">
      <c r="A66" s="92"/>
      <c r="B66" s="114" t="s">
        <v>1323</v>
      </c>
      <c r="C66" s="9">
        <v>272</v>
      </c>
      <c r="D66" s="9">
        <v>663</v>
      </c>
      <c r="E66" s="91">
        <f t="shared" si="0"/>
        <v>41.025641025641</v>
      </c>
    </row>
    <row r="67" ht="20.25" customHeight="1" spans="1:5">
      <c r="A67" s="92"/>
      <c r="B67" s="114" t="s">
        <v>1324</v>
      </c>
      <c r="C67" s="9">
        <v>1</v>
      </c>
      <c r="D67" s="9">
        <v>-30</v>
      </c>
      <c r="E67" s="91">
        <f t="shared" si="0"/>
        <v>-3.33333333333333</v>
      </c>
    </row>
    <row r="68" ht="20.25" customHeight="1" spans="1:5">
      <c r="A68" s="92"/>
      <c r="B68" s="114" t="s">
        <v>1325</v>
      </c>
      <c r="C68" s="9">
        <v>12</v>
      </c>
      <c r="D68" s="9">
        <v>21</v>
      </c>
      <c r="E68" s="91">
        <f t="shared" ref="E68:E76" si="1">IF(D68&lt;&gt;0,(C68/D68)*100,0)</f>
        <v>57.1428571428571</v>
      </c>
    </row>
    <row r="69" ht="20.25" customHeight="1" spans="1:5">
      <c r="A69" s="92"/>
      <c r="B69" s="114" t="s">
        <v>1326</v>
      </c>
      <c r="C69" s="9">
        <v>18251</v>
      </c>
      <c r="D69" s="9">
        <v>2031</v>
      </c>
      <c r="E69" s="91">
        <f t="shared" si="1"/>
        <v>898.62136878385</v>
      </c>
    </row>
    <row r="70" ht="20.25" customHeight="1" spans="1:5">
      <c r="A70" s="92"/>
      <c r="B70" s="114" t="s">
        <v>1327</v>
      </c>
      <c r="C70" s="9">
        <v>0</v>
      </c>
      <c r="D70" s="9">
        <v>0</v>
      </c>
      <c r="E70" s="91">
        <f t="shared" si="1"/>
        <v>0</v>
      </c>
    </row>
    <row r="71" ht="20.25" customHeight="1" spans="1:5">
      <c r="A71" s="30"/>
      <c r="B71" s="114" t="s">
        <v>1328</v>
      </c>
      <c r="C71" s="9">
        <v>349</v>
      </c>
      <c r="D71" s="9">
        <v>211</v>
      </c>
      <c r="E71" s="91">
        <f t="shared" si="1"/>
        <v>165.402843601896</v>
      </c>
    </row>
    <row r="72" ht="20.25" customHeight="1" spans="1:5">
      <c r="A72" s="92"/>
      <c r="B72" s="114" t="s">
        <v>1329</v>
      </c>
      <c r="C72" s="9">
        <v>100</v>
      </c>
      <c r="D72" s="9">
        <v>0</v>
      </c>
      <c r="E72" s="91">
        <f t="shared" si="1"/>
        <v>0</v>
      </c>
    </row>
    <row r="73" ht="20.25" customHeight="1" spans="1:5">
      <c r="A73" s="30" t="s">
        <v>277</v>
      </c>
      <c r="B73" s="108" t="s">
        <v>90</v>
      </c>
      <c r="C73" s="9">
        <v>75938</v>
      </c>
      <c r="D73" s="9">
        <v>93004</v>
      </c>
      <c r="E73" s="91">
        <f t="shared" si="1"/>
        <v>81.6502516020816</v>
      </c>
    </row>
    <row r="74" ht="20.25" customHeight="1" spans="1:5">
      <c r="A74" s="30"/>
      <c r="B74" s="109" t="s">
        <v>1330</v>
      </c>
      <c r="C74" s="9">
        <v>36651</v>
      </c>
      <c r="D74" s="9">
        <v>45468</v>
      </c>
      <c r="E74" s="91">
        <f t="shared" si="1"/>
        <v>80.6083399313803</v>
      </c>
    </row>
    <row r="75" ht="20.25" customHeight="1" spans="1:5">
      <c r="A75" s="92"/>
      <c r="B75" s="109" t="s">
        <v>1331</v>
      </c>
      <c r="C75" s="9">
        <v>39287</v>
      </c>
      <c r="D75" s="9">
        <v>47536</v>
      </c>
      <c r="E75" s="91">
        <f t="shared" si="1"/>
        <v>82.6468360821272</v>
      </c>
    </row>
    <row r="76" ht="20.25" customHeight="1" spans="1:5">
      <c r="A76" s="92"/>
      <c r="B76" s="108" t="s">
        <v>1332</v>
      </c>
      <c r="C76" s="9">
        <f>C4-C73</f>
        <v>191070</v>
      </c>
      <c r="D76" s="9">
        <f>D4-D73</f>
        <v>62323</v>
      </c>
      <c r="E76" s="91">
        <f t="shared" si="1"/>
        <v>306.58023522616</v>
      </c>
    </row>
  </sheetData>
  <mergeCells count="1">
    <mergeCell ref="A1:E1"/>
  </mergeCells>
  <pageMargins left="0.691666666666667" right="0.691666666666667" top="0.75" bottom="0.75" header="0" footer="0"/>
  <pageSetup paperSize="9" scale="78" orientation="portrait" blackAndWhite="1" useFirstPageNumber="1"/>
  <headerFooter alignWithMargins="0" scaleWithDoc="0"/>
  <rowBreaks count="1" manualBreakCount="1">
    <brk id="34" max="25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50"/>
  <sheetViews>
    <sheetView showGridLines="0" view="pageBreakPreview" zoomScaleNormal="100" workbookViewId="0">
      <selection activeCell="E33" sqref="E33"/>
    </sheetView>
  </sheetViews>
  <sheetFormatPr defaultColWidth="8.75" defaultRowHeight="14.25" customHeight="1" outlineLevelCol="7"/>
  <cols>
    <col min="1" max="1" width="30.8796296296296" style="123" customWidth="1"/>
    <col min="2" max="4" width="15.6203703703704" style="123" customWidth="1"/>
    <col min="5" max="5" width="15.6203703703704" style="124" customWidth="1"/>
    <col min="6" max="8" width="15.6203703703704" style="123" customWidth="1"/>
    <col min="9" max="32" width="9" style="2" customWidth="1"/>
    <col min="33" max="16384" width="8.75" style="2" customWidth="1"/>
  </cols>
  <sheetData>
    <row r="1" ht="50.25" customHeight="1" spans="1:8">
      <c r="A1" s="32" t="s">
        <v>1333</v>
      </c>
      <c r="B1" s="32"/>
      <c r="C1" s="32"/>
      <c r="D1" s="32"/>
      <c r="E1" s="32"/>
      <c r="F1" s="32"/>
      <c r="G1" s="32"/>
      <c r="H1" s="32"/>
    </row>
    <row r="2" ht="20.25" customHeight="1" spans="1:8">
      <c r="A2" s="90"/>
      <c r="B2" s="33"/>
      <c r="C2" s="33"/>
      <c r="D2" s="33"/>
      <c r="E2" s="95"/>
      <c r="H2" s="5" t="s">
        <v>1</v>
      </c>
    </row>
    <row r="3" ht="30" customHeight="1" spans="1:8">
      <c r="A3" s="6" t="s">
        <v>2</v>
      </c>
      <c r="B3" s="7" t="s">
        <v>4</v>
      </c>
      <c r="C3" s="7" t="s">
        <v>5</v>
      </c>
      <c r="D3" s="7" t="s">
        <v>6</v>
      </c>
      <c r="E3" s="96" t="s">
        <v>7</v>
      </c>
      <c r="F3" s="7" t="s">
        <v>9</v>
      </c>
      <c r="G3" s="7" t="s">
        <v>10</v>
      </c>
      <c r="H3" s="7" t="s">
        <v>11</v>
      </c>
    </row>
    <row r="4" ht="20.25" customHeight="1" spans="1:8">
      <c r="A4" s="92" t="s">
        <v>12</v>
      </c>
      <c r="B4" s="9">
        <v>167630</v>
      </c>
      <c r="C4" s="9">
        <v>92359</v>
      </c>
      <c r="D4" s="9">
        <v>240</v>
      </c>
      <c r="E4" s="97">
        <v>15661</v>
      </c>
      <c r="F4" s="91">
        <f t="shared" ref="F4:F29" si="0">IF(B4&lt;&gt;0,(E4/B4)*100,0)</f>
        <v>9.34259977331027</v>
      </c>
      <c r="G4" s="91">
        <f t="shared" ref="G4:G29" si="1">IF(C4&lt;&gt;0,(E4/C4)*100,0)</f>
        <v>16.9566582574519</v>
      </c>
      <c r="H4" s="91">
        <f t="shared" ref="H4:H29" si="2">IF(D4&lt;&gt;0,(E4/D4)*100,0)</f>
        <v>6525.41666666667</v>
      </c>
    </row>
    <row r="5" ht="20.25" customHeight="1" spans="1:8">
      <c r="A5" s="92" t="s">
        <v>13</v>
      </c>
      <c r="B5" s="9">
        <v>77500</v>
      </c>
      <c r="C5" s="9">
        <v>6397</v>
      </c>
      <c r="D5" s="9">
        <v>214</v>
      </c>
      <c r="E5" s="98">
        <v>13974</v>
      </c>
      <c r="F5" s="91">
        <f t="shared" si="0"/>
        <v>18.0309677419355</v>
      </c>
      <c r="G5" s="91">
        <f t="shared" si="1"/>
        <v>218.446146631233</v>
      </c>
      <c r="H5" s="91">
        <f t="shared" si="2"/>
        <v>6529.90654205608</v>
      </c>
    </row>
    <row r="6" ht="20.25" customHeight="1" spans="1:8">
      <c r="A6" s="92" t="s">
        <v>14</v>
      </c>
      <c r="B6" s="9">
        <v>6750</v>
      </c>
      <c r="C6" s="9">
        <v>9220</v>
      </c>
      <c r="D6" s="9">
        <v>12</v>
      </c>
      <c r="E6" s="98"/>
      <c r="F6" s="91">
        <f t="shared" si="0"/>
        <v>0</v>
      </c>
      <c r="G6" s="91">
        <f t="shared" si="1"/>
        <v>0</v>
      </c>
      <c r="H6" s="91">
        <f t="shared" si="2"/>
        <v>0</v>
      </c>
    </row>
    <row r="7" ht="20.25" customHeight="1" spans="1:8">
      <c r="A7" s="92" t="s">
        <v>15</v>
      </c>
      <c r="B7" s="9">
        <v>0</v>
      </c>
      <c r="C7" s="9">
        <v>0</v>
      </c>
      <c r="D7" s="9">
        <v>0</v>
      </c>
      <c r="E7" s="97">
        <v>9</v>
      </c>
      <c r="F7" s="91">
        <f t="shared" si="0"/>
        <v>0</v>
      </c>
      <c r="G7" s="91">
        <f t="shared" si="1"/>
        <v>0</v>
      </c>
      <c r="H7" s="91">
        <f t="shared" si="2"/>
        <v>0</v>
      </c>
    </row>
    <row r="8" ht="20.25" customHeight="1" spans="1:8">
      <c r="A8" s="92" t="s">
        <v>16</v>
      </c>
      <c r="B8" s="9">
        <v>2100</v>
      </c>
      <c r="C8" s="9">
        <v>2382</v>
      </c>
      <c r="D8" s="9">
        <v>0</v>
      </c>
      <c r="E8" s="98">
        <v>3</v>
      </c>
      <c r="F8" s="91">
        <f t="shared" si="0"/>
        <v>0.142857142857143</v>
      </c>
      <c r="G8" s="91">
        <f t="shared" si="1"/>
        <v>0.125944584382872</v>
      </c>
      <c r="H8" s="91">
        <f t="shared" si="2"/>
        <v>0</v>
      </c>
    </row>
    <row r="9" ht="20.25" customHeight="1" spans="1:8">
      <c r="A9" s="92" t="s">
        <v>17</v>
      </c>
      <c r="B9" s="9">
        <v>2200</v>
      </c>
      <c r="C9" s="9">
        <v>1499</v>
      </c>
      <c r="D9" s="9">
        <v>2</v>
      </c>
      <c r="E9" s="98"/>
      <c r="F9" s="91">
        <f t="shared" si="0"/>
        <v>0</v>
      </c>
      <c r="G9" s="91">
        <f t="shared" si="1"/>
        <v>0</v>
      </c>
      <c r="H9" s="91">
        <f t="shared" si="2"/>
        <v>0</v>
      </c>
    </row>
    <row r="10" ht="20.25" customHeight="1" spans="1:8">
      <c r="A10" s="92" t="s">
        <v>18</v>
      </c>
      <c r="B10" s="9">
        <v>10200</v>
      </c>
      <c r="C10" s="9">
        <v>7000</v>
      </c>
      <c r="D10" s="9">
        <v>3</v>
      </c>
      <c r="E10" s="98"/>
      <c r="F10" s="91">
        <f t="shared" si="0"/>
        <v>0</v>
      </c>
      <c r="G10" s="91">
        <f t="shared" si="1"/>
        <v>0</v>
      </c>
      <c r="H10" s="91">
        <f t="shared" si="2"/>
        <v>0</v>
      </c>
    </row>
    <row r="11" ht="20.25" customHeight="1" spans="1:8">
      <c r="A11" s="92" t="s">
        <v>19</v>
      </c>
      <c r="B11" s="9">
        <v>10100</v>
      </c>
      <c r="C11" s="9">
        <v>8450</v>
      </c>
      <c r="D11" s="9">
        <v>2</v>
      </c>
      <c r="E11" s="98">
        <v>2</v>
      </c>
      <c r="F11" s="91">
        <f t="shared" si="0"/>
        <v>0.0198019801980198</v>
      </c>
      <c r="G11" s="91">
        <f t="shared" si="1"/>
        <v>0.0236686390532544</v>
      </c>
      <c r="H11" s="91">
        <f t="shared" si="2"/>
        <v>100</v>
      </c>
    </row>
    <row r="12" ht="20.25" customHeight="1" spans="1:8">
      <c r="A12" s="92" t="s">
        <v>20</v>
      </c>
      <c r="B12" s="9">
        <v>4600</v>
      </c>
      <c r="C12" s="9">
        <v>3440</v>
      </c>
      <c r="D12" s="9">
        <v>5</v>
      </c>
      <c r="E12" s="98"/>
      <c r="F12" s="91">
        <f t="shared" si="0"/>
        <v>0</v>
      </c>
      <c r="G12" s="91">
        <f t="shared" si="1"/>
        <v>0</v>
      </c>
      <c r="H12" s="91">
        <f t="shared" si="2"/>
        <v>0</v>
      </c>
    </row>
    <row r="13" ht="20.25" customHeight="1" spans="1:8">
      <c r="A13" s="92" t="s">
        <v>21</v>
      </c>
      <c r="B13" s="9">
        <v>6800</v>
      </c>
      <c r="C13" s="9">
        <v>6260</v>
      </c>
      <c r="D13" s="9">
        <v>1</v>
      </c>
      <c r="E13" s="98">
        <v>1</v>
      </c>
      <c r="F13" s="91">
        <f t="shared" si="0"/>
        <v>0.0147058823529412</v>
      </c>
      <c r="G13" s="91">
        <f t="shared" si="1"/>
        <v>0.0159744408945687</v>
      </c>
      <c r="H13" s="91">
        <f t="shared" si="2"/>
        <v>100</v>
      </c>
    </row>
    <row r="14" ht="20.25" customHeight="1" spans="1:8">
      <c r="A14" s="92" t="s">
        <v>22</v>
      </c>
      <c r="B14" s="9">
        <v>13600</v>
      </c>
      <c r="C14" s="9">
        <v>21698</v>
      </c>
      <c r="D14" s="9">
        <v>1</v>
      </c>
      <c r="E14" s="98"/>
      <c r="F14" s="91">
        <f t="shared" si="0"/>
        <v>0</v>
      </c>
      <c r="G14" s="91">
        <f t="shared" si="1"/>
        <v>0</v>
      </c>
      <c r="H14" s="91">
        <f t="shared" si="2"/>
        <v>0</v>
      </c>
    </row>
    <row r="15" ht="20.25" customHeight="1" spans="1:8">
      <c r="A15" s="92" t="s">
        <v>23</v>
      </c>
      <c r="B15" s="9">
        <v>5400</v>
      </c>
      <c r="C15" s="9">
        <v>3900</v>
      </c>
      <c r="D15" s="9">
        <v>0</v>
      </c>
      <c r="E15" s="98"/>
      <c r="F15" s="91">
        <f t="shared" si="0"/>
        <v>0</v>
      </c>
      <c r="G15" s="91">
        <f t="shared" si="1"/>
        <v>0</v>
      </c>
      <c r="H15" s="91">
        <f t="shared" si="2"/>
        <v>0</v>
      </c>
    </row>
    <row r="16" ht="20.25" customHeight="1" spans="1:8">
      <c r="A16" s="92" t="s">
        <v>24</v>
      </c>
      <c r="B16" s="9">
        <v>360</v>
      </c>
      <c r="C16" s="9">
        <v>595</v>
      </c>
      <c r="D16" s="9">
        <v>0</v>
      </c>
      <c r="E16" s="98">
        <v>1671</v>
      </c>
      <c r="F16" s="91">
        <f t="shared" si="0"/>
        <v>464.166666666667</v>
      </c>
      <c r="G16" s="91">
        <f t="shared" si="1"/>
        <v>280.840336134454</v>
      </c>
      <c r="H16" s="91">
        <f t="shared" si="2"/>
        <v>0</v>
      </c>
    </row>
    <row r="17" ht="20.25" customHeight="1" spans="1:8">
      <c r="A17" s="92" t="s">
        <v>25</v>
      </c>
      <c r="B17" s="9">
        <v>23380</v>
      </c>
      <c r="C17" s="9">
        <v>16752</v>
      </c>
      <c r="D17" s="9">
        <v>0</v>
      </c>
      <c r="E17" s="98">
        <v>1</v>
      </c>
      <c r="F17" s="91">
        <f t="shared" si="0"/>
        <v>0.00427715996578272</v>
      </c>
      <c r="G17" s="91">
        <f t="shared" si="1"/>
        <v>0.0059694364851958</v>
      </c>
      <c r="H17" s="91">
        <f t="shared" si="2"/>
        <v>0</v>
      </c>
    </row>
    <row r="18" ht="20.25" customHeight="1" spans="1:8">
      <c r="A18" s="92" t="s">
        <v>26</v>
      </c>
      <c r="B18" s="9">
        <v>3600</v>
      </c>
      <c r="C18" s="9">
        <v>3946</v>
      </c>
      <c r="D18" s="9">
        <v>0</v>
      </c>
      <c r="E18" s="98"/>
      <c r="F18" s="91">
        <f t="shared" si="0"/>
        <v>0</v>
      </c>
      <c r="G18" s="91">
        <f t="shared" si="1"/>
        <v>0</v>
      </c>
      <c r="H18" s="91">
        <f t="shared" si="2"/>
        <v>0</v>
      </c>
    </row>
    <row r="19" ht="20.25" customHeight="1" spans="1:8">
      <c r="A19" s="92" t="s">
        <v>27</v>
      </c>
      <c r="B19" s="9">
        <v>1040</v>
      </c>
      <c r="C19" s="9">
        <v>800</v>
      </c>
      <c r="D19" s="9">
        <v>1</v>
      </c>
      <c r="E19" s="98"/>
      <c r="F19" s="91">
        <f t="shared" si="0"/>
        <v>0</v>
      </c>
      <c r="G19" s="91">
        <f t="shared" si="1"/>
        <v>0</v>
      </c>
      <c r="H19" s="91">
        <f t="shared" si="2"/>
        <v>0</v>
      </c>
    </row>
    <row r="20" ht="20.25" customHeight="1" spans="1:8">
      <c r="A20" s="92" t="s">
        <v>28</v>
      </c>
      <c r="B20" s="9">
        <v>0</v>
      </c>
      <c r="C20" s="9">
        <v>20</v>
      </c>
      <c r="D20" s="9">
        <v>-1</v>
      </c>
      <c r="E20" s="98"/>
      <c r="F20" s="91">
        <f t="shared" si="0"/>
        <v>0</v>
      </c>
      <c r="G20" s="91">
        <f t="shared" si="1"/>
        <v>0</v>
      </c>
      <c r="H20" s="91">
        <f t="shared" si="2"/>
        <v>0</v>
      </c>
    </row>
    <row r="21" ht="20.25" customHeight="1" spans="1:8">
      <c r="A21" s="92" t="s">
        <v>29</v>
      </c>
      <c r="B21" s="9">
        <v>41270</v>
      </c>
      <c r="C21" s="9">
        <v>63017</v>
      </c>
      <c r="D21" s="9">
        <v>26813</v>
      </c>
      <c r="E21" s="98">
        <v>63459</v>
      </c>
      <c r="F21" s="91">
        <f t="shared" si="0"/>
        <v>153.765447055973</v>
      </c>
      <c r="G21" s="91">
        <f t="shared" si="1"/>
        <v>100.701398035451</v>
      </c>
      <c r="H21" s="91">
        <f t="shared" si="2"/>
        <v>236.672509603551</v>
      </c>
    </row>
    <row r="22" ht="20.25" customHeight="1" spans="1:8">
      <c r="A22" s="92" t="s">
        <v>30</v>
      </c>
      <c r="B22" s="9">
        <v>5670</v>
      </c>
      <c r="C22" s="9">
        <v>4080</v>
      </c>
      <c r="D22" s="9">
        <v>4147</v>
      </c>
      <c r="E22" s="98">
        <v>1658</v>
      </c>
      <c r="F22" s="91">
        <f t="shared" si="0"/>
        <v>29.2416225749559</v>
      </c>
      <c r="G22" s="91">
        <f t="shared" si="1"/>
        <v>40.6372549019608</v>
      </c>
      <c r="H22" s="91">
        <f t="shared" si="2"/>
        <v>39.9807089462262</v>
      </c>
    </row>
    <row r="23" ht="20.25" customHeight="1" spans="1:8">
      <c r="A23" s="92" t="s">
        <v>31</v>
      </c>
      <c r="B23" s="9">
        <v>29643</v>
      </c>
      <c r="C23" s="9">
        <v>15169</v>
      </c>
      <c r="D23" s="9">
        <v>7343</v>
      </c>
      <c r="E23" s="98">
        <v>14939</v>
      </c>
      <c r="F23" s="91">
        <f t="shared" si="0"/>
        <v>50.3963836318861</v>
      </c>
      <c r="G23" s="91">
        <f t="shared" si="1"/>
        <v>98.4837497527853</v>
      </c>
      <c r="H23" s="91">
        <f t="shared" si="2"/>
        <v>203.445458259567</v>
      </c>
    </row>
    <row r="24" ht="20.25" customHeight="1" spans="1:8">
      <c r="A24" s="92" t="s">
        <v>32</v>
      </c>
      <c r="B24" s="9">
        <v>2947</v>
      </c>
      <c r="C24" s="9">
        <v>3604</v>
      </c>
      <c r="D24" s="9">
        <v>5268</v>
      </c>
      <c r="E24" s="98">
        <v>4409</v>
      </c>
      <c r="F24" s="91">
        <f t="shared" si="0"/>
        <v>149.609772650153</v>
      </c>
      <c r="G24" s="91">
        <f t="shared" si="1"/>
        <v>122.336293007769</v>
      </c>
      <c r="H24" s="91">
        <f t="shared" si="2"/>
        <v>83.6940015186029</v>
      </c>
    </row>
    <row r="25" ht="20.25" customHeight="1" spans="1:8">
      <c r="A25" s="92" t="s">
        <v>33</v>
      </c>
      <c r="B25" s="9">
        <v>0</v>
      </c>
      <c r="C25" s="9">
        <v>20</v>
      </c>
      <c r="D25" s="9">
        <v>0</v>
      </c>
      <c r="E25" s="98">
        <v>21</v>
      </c>
      <c r="F25" s="91">
        <f t="shared" si="0"/>
        <v>0</v>
      </c>
      <c r="G25" s="91">
        <f t="shared" si="1"/>
        <v>105</v>
      </c>
      <c r="H25" s="91">
        <f t="shared" si="2"/>
        <v>0</v>
      </c>
    </row>
    <row r="26" ht="20.25" customHeight="1" spans="1:8">
      <c r="A26" s="92" t="s">
        <v>34</v>
      </c>
      <c r="B26" s="9">
        <v>1510</v>
      </c>
      <c r="C26" s="9">
        <v>1415</v>
      </c>
      <c r="D26" s="9">
        <v>5494</v>
      </c>
      <c r="E26" s="98">
        <v>1646</v>
      </c>
      <c r="F26" s="91">
        <f t="shared" si="0"/>
        <v>109.006622516556</v>
      </c>
      <c r="G26" s="91">
        <f t="shared" si="1"/>
        <v>116.325088339223</v>
      </c>
      <c r="H26" s="91">
        <f t="shared" si="2"/>
        <v>29.9599563159811</v>
      </c>
    </row>
    <row r="27" ht="20.25" customHeight="1" spans="1:8">
      <c r="A27" s="92" t="s">
        <v>35</v>
      </c>
      <c r="B27" s="9">
        <v>0</v>
      </c>
      <c r="C27" s="9">
        <v>0</v>
      </c>
      <c r="D27" s="9">
        <v>0</v>
      </c>
      <c r="E27" s="98">
        <v>0</v>
      </c>
      <c r="F27" s="91">
        <f t="shared" si="0"/>
        <v>0</v>
      </c>
      <c r="G27" s="91">
        <f t="shared" si="1"/>
        <v>0</v>
      </c>
      <c r="H27" s="91">
        <f t="shared" si="2"/>
        <v>0</v>
      </c>
    </row>
    <row r="28" ht="20.25" customHeight="1" spans="1:8">
      <c r="A28" s="92" t="s">
        <v>36</v>
      </c>
      <c r="B28" s="9">
        <v>1500</v>
      </c>
      <c r="C28" s="9">
        <v>38693</v>
      </c>
      <c r="D28" s="9">
        <v>4547</v>
      </c>
      <c r="E28" s="98">
        <v>40694</v>
      </c>
      <c r="F28" s="91">
        <f t="shared" si="0"/>
        <v>2712.93333333333</v>
      </c>
      <c r="G28" s="91">
        <f t="shared" si="1"/>
        <v>105.171478045124</v>
      </c>
      <c r="H28" s="91">
        <f t="shared" si="2"/>
        <v>894.963712337805</v>
      </c>
    </row>
    <row r="29" ht="20.25" customHeight="1" spans="1:8">
      <c r="A29" s="92" t="s">
        <v>37</v>
      </c>
      <c r="B29" s="9">
        <v>0</v>
      </c>
      <c r="C29" s="9">
        <v>36</v>
      </c>
      <c r="D29" s="9">
        <v>14</v>
      </c>
      <c r="E29" s="98">
        <v>92</v>
      </c>
      <c r="F29" s="91">
        <f t="shared" si="0"/>
        <v>0</v>
      </c>
      <c r="G29" s="91">
        <f t="shared" si="1"/>
        <v>255.555555555556</v>
      </c>
      <c r="H29" s="91">
        <f t="shared" si="2"/>
        <v>657.142857142857</v>
      </c>
    </row>
    <row r="30" ht="20.25" customHeight="1" spans="1:8">
      <c r="A30" s="92"/>
      <c r="B30" s="9">
        <v>0</v>
      </c>
      <c r="C30" s="9">
        <v>0</v>
      </c>
      <c r="D30" s="9">
        <v>0</v>
      </c>
      <c r="E30" s="98">
        <v>0</v>
      </c>
      <c r="F30" s="91">
        <v>0</v>
      </c>
      <c r="G30" s="91">
        <v>0</v>
      </c>
      <c r="H30" s="91">
        <v>0</v>
      </c>
    </row>
    <row r="31" ht="20.25" customHeight="1" spans="1:8">
      <c r="A31" s="30" t="s">
        <v>38</v>
      </c>
      <c r="B31" s="9">
        <v>208900</v>
      </c>
      <c r="C31" s="9">
        <v>155376</v>
      </c>
      <c r="D31" s="9">
        <v>27053</v>
      </c>
      <c r="E31" s="98">
        <v>79120</v>
      </c>
      <c r="F31" s="91">
        <f t="shared" ref="F31:F50" si="3">IF(B31&lt;&gt;0,(E31/B31)*100,0)</f>
        <v>37.8745811393011</v>
      </c>
      <c r="G31" s="91">
        <f t="shared" ref="G31:G50" si="4">IF(C31&lt;&gt;0,(E31/C31)*100,0)</f>
        <v>50.9216352589847</v>
      </c>
      <c r="H31" s="91">
        <f t="shared" ref="H31:H50" si="5">IF(D31&lt;&gt;0,(E31/D31)*100,0)</f>
        <v>292.46294311167</v>
      </c>
    </row>
    <row r="32" ht="20.25" customHeight="1" spans="1:8">
      <c r="A32" s="92"/>
      <c r="B32" s="99">
        <v>0</v>
      </c>
      <c r="C32" s="99">
        <v>0</v>
      </c>
      <c r="D32" s="99">
        <v>0</v>
      </c>
      <c r="E32" s="102">
        <v>0</v>
      </c>
      <c r="F32" s="100">
        <v>0</v>
      </c>
      <c r="G32" s="100">
        <v>0</v>
      </c>
      <c r="H32" s="91">
        <v>0</v>
      </c>
    </row>
    <row r="33" ht="20.25" customHeight="1" spans="1:8">
      <c r="A33" s="8" t="s">
        <v>39</v>
      </c>
      <c r="B33" s="9">
        <v>0</v>
      </c>
      <c r="C33" s="9">
        <v>0</v>
      </c>
      <c r="D33" s="9">
        <v>155327</v>
      </c>
      <c r="E33" s="98">
        <v>267008</v>
      </c>
      <c r="F33" s="91">
        <f t="shared" si="3"/>
        <v>0</v>
      </c>
      <c r="G33" s="91">
        <f t="shared" si="4"/>
        <v>0</v>
      </c>
      <c r="H33" s="91">
        <f t="shared" si="5"/>
        <v>171.900571053326</v>
      </c>
    </row>
    <row r="34" ht="20.25" customHeight="1" spans="1:8">
      <c r="A34" s="8" t="s">
        <v>40</v>
      </c>
      <c r="B34" s="9">
        <v>0</v>
      </c>
      <c r="C34" s="9">
        <v>0</v>
      </c>
      <c r="D34" s="9">
        <v>13212</v>
      </c>
      <c r="E34" s="98">
        <v>17954</v>
      </c>
      <c r="F34" s="91">
        <f t="shared" si="3"/>
        <v>0</v>
      </c>
      <c r="G34" s="91">
        <f t="shared" si="4"/>
        <v>0</v>
      </c>
      <c r="H34" s="91">
        <f t="shared" si="5"/>
        <v>135.891613684529</v>
      </c>
    </row>
    <row r="35" ht="20.25" customHeight="1" spans="1:8">
      <c r="A35" s="8" t="s">
        <v>41</v>
      </c>
      <c r="B35" s="9">
        <v>0</v>
      </c>
      <c r="C35" s="9">
        <v>0</v>
      </c>
      <c r="D35" s="9">
        <v>110407</v>
      </c>
      <c r="E35" s="98">
        <v>195038</v>
      </c>
      <c r="F35" s="91">
        <f t="shared" si="3"/>
        <v>0</v>
      </c>
      <c r="G35" s="91">
        <f t="shared" si="4"/>
        <v>0</v>
      </c>
      <c r="H35" s="91">
        <f t="shared" si="5"/>
        <v>176.653654206708</v>
      </c>
    </row>
    <row r="36" ht="20.25" customHeight="1" spans="1:8">
      <c r="A36" s="8" t="s">
        <v>42</v>
      </c>
      <c r="B36" s="9">
        <v>0</v>
      </c>
      <c r="C36" s="9">
        <v>0</v>
      </c>
      <c r="D36" s="9">
        <v>31708</v>
      </c>
      <c r="E36" s="98">
        <v>54016</v>
      </c>
      <c r="F36" s="91">
        <f t="shared" si="3"/>
        <v>0</v>
      </c>
      <c r="G36" s="91">
        <f t="shared" si="4"/>
        <v>0</v>
      </c>
      <c r="H36" s="91">
        <f t="shared" si="5"/>
        <v>170.354484672638</v>
      </c>
    </row>
    <row r="37" ht="20.25" customHeight="1" spans="1:8">
      <c r="A37" s="92" t="s">
        <v>43</v>
      </c>
      <c r="B37" s="9">
        <v>0</v>
      </c>
      <c r="C37" s="9">
        <v>0</v>
      </c>
      <c r="D37" s="9">
        <v>144048</v>
      </c>
      <c r="E37" s="98">
        <v>68799</v>
      </c>
      <c r="F37" s="91">
        <f t="shared" si="3"/>
        <v>0</v>
      </c>
      <c r="G37" s="91">
        <f t="shared" si="4"/>
        <v>0</v>
      </c>
      <c r="H37" s="91">
        <f t="shared" si="5"/>
        <v>47.7611629456848</v>
      </c>
    </row>
    <row r="38" ht="20.25" customHeight="1" spans="1:8">
      <c r="A38" s="92" t="s">
        <v>44</v>
      </c>
      <c r="B38" s="9">
        <v>0</v>
      </c>
      <c r="C38" s="9">
        <v>0</v>
      </c>
      <c r="D38" s="9">
        <v>0</v>
      </c>
      <c r="E38" s="98">
        <v>0</v>
      </c>
      <c r="F38" s="91">
        <f t="shared" si="3"/>
        <v>0</v>
      </c>
      <c r="G38" s="91">
        <f t="shared" si="4"/>
        <v>0</v>
      </c>
      <c r="H38" s="91">
        <f t="shared" si="5"/>
        <v>0</v>
      </c>
    </row>
    <row r="39" ht="20.25" customHeight="1" spans="1:8">
      <c r="A39" s="92" t="s">
        <v>45</v>
      </c>
      <c r="B39" s="9">
        <v>0</v>
      </c>
      <c r="C39" s="9">
        <v>0</v>
      </c>
      <c r="D39" s="9">
        <v>2973</v>
      </c>
      <c r="E39" s="98">
        <v>8071</v>
      </c>
      <c r="F39" s="91">
        <f t="shared" si="3"/>
        <v>0</v>
      </c>
      <c r="G39" s="91">
        <f t="shared" si="4"/>
        <v>0</v>
      </c>
      <c r="H39" s="91">
        <f t="shared" si="5"/>
        <v>271.476622939791</v>
      </c>
    </row>
    <row r="40" ht="20.25" customHeight="1" spans="1:8">
      <c r="A40" s="92" t="s">
        <v>46</v>
      </c>
      <c r="B40" s="9">
        <v>0</v>
      </c>
      <c r="C40" s="9">
        <v>0</v>
      </c>
      <c r="D40" s="9">
        <v>43204</v>
      </c>
      <c r="E40" s="98">
        <v>15056</v>
      </c>
      <c r="F40" s="91">
        <f t="shared" si="3"/>
        <v>0</v>
      </c>
      <c r="G40" s="91">
        <f t="shared" si="4"/>
        <v>0</v>
      </c>
      <c r="H40" s="91">
        <f t="shared" si="5"/>
        <v>34.848625127303</v>
      </c>
    </row>
    <row r="41" ht="20.25" customHeight="1" spans="1:8">
      <c r="A41" s="92" t="s">
        <v>47</v>
      </c>
      <c r="B41" s="9">
        <v>0</v>
      </c>
      <c r="C41" s="9">
        <v>0</v>
      </c>
      <c r="D41" s="9">
        <v>0</v>
      </c>
      <c r="E41" s="98">
        <v>0</v>
      </c>
      <c r="F41" s="91">
        <f t="shared" si="3"/>
        <v>0</v>
      </c>
      <c r="G41" s="91">
        <f t="shared" si="4"/>
        <v>0</v>
      </c>
      <c r="H41" s="91">
        <f t="shared" si="5"/>
        <v>0</v>
      </c>
    </row>
    <row r="42" ht="20.25" customHeight="1" spans="1:8">
      <c r="A42" s="92" t="s">
        <v>48</v>
      </c>
      <c r="B42" s="9">
        <v>0</v>
      </c>
      <c r="C42" s="9">
        <v>0</v>
      </c>
      <c r="D42" s="9">
        <v>127910</v>
      </c>
      <c r="E42" s="98">
        <v>52700</v>
      </c>
      <c r="F42" s="91">
        <f t="shared" si="3"/>
        <v>0</v>
      </c>
      <c r="G42" s="91">
        <f t="shared" si="4"/>
        <v>0</v>
      </c>
      <c r="H42" s="91">
        <f t="shared" si="5"/>
        <v>41.2008443436792</v>
      </c>
    </row>
    <row r="43" ht="20.25" customHeight="1" spans="1:8">
      <c r="A43" s="92" t="s">
        <v>49</v>
      </c>
      <c r="B43" s="9">
        <v>0</v>
      </c>
      <c r="C43" s="9">
        <v>0</v>
      </c>
      <c r="D43" s="9">
        <v>0</v>
      </c>
      <c r="E43" s="98">
        <v>0</v>
      </c>
      <c r="F43" s="91">
        <f t="shared" si="3"/>
        <v>0</v>
      </c>
      <c r="G43" s="91">
        <f t="shared" si="4"/>
        <v>0</v>
      </c>
      <c r="H43" s="91">
        <f t="shared" si="5"/>
        <v>0</v>
      </c>
    </row>
    <row r="44" ht="20.25" customHeight="1" spans="1:8">
      <c r="A44" s="92" t="s">
        <v>50</v>
      </c>
      <c r="B44" s="9">
        <v>0</v>
      </c>
      <c r="C44" s="9">
        <v>0</v>
      </c>
      <c r="D44" s="9">
        <v>0</v>
      </c>
      <c r="E44" s="98">
        <v>0</v>
      </c>
      <c r="F44" s="91">
        <f t="shared" si="3"/>
        <v>0</v>
      </c>
      <c r="G44" s="91">
        <f t="shared" si="4"/>
        <v>0</v>
      </c>
      <c r="H44" s="91">
        <f t="shared" si="5"/>
        <v>0</v>
      </c>
    </row>
    <row r="45" ht="20.25" customHeight="1" spans="1:8">
      <c r="A45" s="92" t="s">
        <v>51</v>
      </c>
      <c r="B45" s="9">
        <v>0</v>
      </c>
      <c r="C45" s="9">
        <v>0</v>
      </c>
      <c r="D45" s="9">
        <v>0</v>
      </c>
      <c r="E45" s="98">
        <v>0</v>
      </c>
      <c r="F45" s="91">
        <f t="shared" si="3"/>
        <v>0</v>
      </c>
      <c r="G45" s="91">
        <f t="shared" si="4"/>
        <v>0</v>
      </c>
      <c r="H45" s="91">
        <f t="shared" si="5"/>
        <v>0</v>
      </c>
    </row>
    <row r="46" ht="20.25" customHeight="1" spans="1:8">
      <c r="A46" s="92" t="s">
        <v>52</v>
      </c>
      <c r="B46" s="9">
        <v>0</v>
      </c>
      <c r="C46" s="9">
        <v>0</v>
      </c>
      <c r="D46" s="9">
        <v>902</v>
      </c>
      <c r="E46" s="98">
        <v>0</v>
      </c>
      <c r="F46" s="91">
        <f t="shared" si="3"/>
        <v>0</v>
      </c>
      <c r="G46" s="91">
        <f t="shared" si="4"/>
        <v>0</v>
      </c>
      <c r="H46" s="91">
        <f t="shared" si="5"/>
        <v>0</v>
      </c>
    </row>
    <row r="47" ht="20.25" customHeight="1" spans="1:8">
      <c r="A47" s="92" t="s">
        <v>53</v>
      </c>
      <c r="B47" s="9">
        <v>0</v>
      </c>
      <c r="C47" s="9">
        <v>0</v>
      </c>
      <c r="D47" s="9">
        <v>0</v>
      </c>
      <c r="E47" s="98">
        <v>0</v>
      </c>
      <c r="F47" s="91">
        <f t="shared" si="3"/>
        <v>0</v>
      </c>
      <c r="G47" s="91">
        <f t="shared" si="4"/>
        <v>0</v>
      </c>
      <c r="H47" s="91">
        <f t="shared" si="5"/>
        <v>0</v>
      </c>
    </row>
    <row r="48" ht="20.25" customHeight="1" spans="1:8">
      <c r="A48" s="92" t="s">
        <v>54</v>
      </c>
      <c r="B48" s="9">
        <v>0</v>
      </c>
      <c r="C48" s="9">
        <v>0</v>
      </c>
      <c r="D48" s="9">
        <v>0</v>
      </c>
      <c r="E48" s="98">
        <v>0</v>
      </c>
      <c r="F48" s="91">
        <f t="shared" si="3"/>
        <v>0</v>
      </c>
      <c r="G48" s="91">
        <f t="shared" si="4"/>
        <v>0</v>
      </c>
      <c r="H48" s="91">
        <f t="shared" si="5"/>
        <v>0</v>
      </c>
    </row>
    <row r="49" ht="20.25" customHeight="1" spans="1:8">
      <c r="A49" s="92" t="s">
        <v>55</v>
      </c>
      <c r="B49" s="9">
        <v>0</v>
      </c>
      <c r="C49" s="9">
        <v>0</v>
      </c>
      <c r="D49" s="9">
        <v>0</v>
      </c>
      <c r="E49" s="98">
        <v>0</v>
      </c>
      <c r="F49" s="91">
        <f t="shared" si="3"/>
        <v>0</v>
      </c>
      <c r="G49" s="91">
        <f t="shared" si="4"/>
        <v>0</v>
      </c>
      <c r="H49" s="91">
        <f t="shared" si="5"/>
        <v>0</v>
      </c>
    </row>
    <row r="50" ht="20.25" customHeight="1" spans="1:8">
      <c r="A50" s="30" t="s">
        <v>56</v>
      </c>
      <c r="B50" s="9">
        <v>0</v>
      </c>
      <c r="C50" s="9">
        <v>0</v>
      </c>
      <c r="D50" s="9">
        <v>501417</v>
      </c>
      <c r="E50" s="98">
        <v>490754</v>
      </c>
      <c r="F50" s="91">
        <f t="shared" si="3"/>
        <v>0</v>
      </c>
      <c r="G50" s="91">
        <f t="shared" si="4"/>
        <v>0</v>
      </c>
      <c r="H50" s="91">
        <f t="shared" si="5"/>
        <v>97.8734267087075</v>
      </c>
    </row>
  </sheetData>
  <mergeCells count="1">
    <mergeCell ref="A1:H1"/>
  </mergeCells>
  <pageMargins left="0.691666666666667" right="0.691666666666667" top="0.75" bottom="0.75" header="0" footer="0"/>
  <pageSetup paperSize="9" scale="58" orientation="portrait" blackAndWhite="1" useFirstPageNumber="1"/>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51"/>
  <sheetViews>
    <sheetView showGridLines="0" view="pageBreakPreview" zoomScaleNormal="100" workbookViewId="0">
      <selection activeCell="E4" sqref="E4"/>
    </sheetView>
  </sheetViews>
  <sheetFormatPr defaultColWidth="8.75" defaultRowHeight="14.25" customHeight="1" outlineLevelCol="7"/>
  <cols>
    <col min="1" max="1" width="23.8796296296296" style="31" customWidth="1"/>
    <col min="2" max="8" width="15.6203703703704" style="31" customWidth="1"/>
    <col min="9" max="32" width="9" style="2" customWidth="1"/>
    <col min="33" max="16384" width="8.75" style="2" customWidth="1"/>
  </cols>
  <sheetData>
    <row r="1" ht="50.25" customHeight="1" spans="1:8">
      <c r="A1" s="32" t="s">
        <v>1334</v>
      </c>
      <c r="B1" s="32"/>
      <c r="C1" s="32"/>
      <c r="D1" s="32"/>
      <c r="E1" s="32"/>
      <c r="F1" s="32"/>
      <c r="G1" s="32"/>
      <c r="H1" s="32"/>
    </row>
    <row r="2" ht="20.25" customHeight="1" spans="1:8">
      <c r="A2" s="90"/>
      <c r="B2" s="90"/>
      <c r="C2" s="90"/>
      <c r="D2" s="90"/>
      <c r="E2" s="111"/>
      <c r="F2" s="90"/>
      <c r="G2" s="90"/>
      <c r="H2" s="5" t="s">
        <v>1</v>
      </c>
    </row>
    <row r="3" ht="30" customHeight="1" spans="1:8">
      <c r="A3" s="6" t="s">
        <v>58</v>
      </c>
      <c r="B3" s="7" t="s">
        <v>4</v>
      </c>
      <c r="C3" s="7" t="s">
        <v>5</v>
      </c>
      <c r="D3" s="7" t="s">
        <v>6</v>
      </c>
      <c r="E3" s="96" t="s">
        <v>7</v>
      </c>
      <c r="F3" s="7" t="s">
        <v>9</v>
      </c>
      <c r="G3" s="7" t="s">
        <v>10</v>
      </c>
      <c r="H3" s="7" t="s">
        <v>59</v>
      </c>
    </row>
    <row r="4" ht="20.25" customHeight="1" spans="1:8">
      <c r="A4" s="92" t="s">
        <v>60</v>
      </c>
      <c r="B4" s="9">
        <v>32220</v>
      </c>
      <c r="C4" s="9">
        <v>20077</v>
      </c>
      <c r="D4" s="9">
        <v>16487</v>
      </c>
      <c r="E4" s="98">
        <v>19980</v>
      </c>
      <c r="F4" s="91">
        <f t="shared" ref="F4:F29" si="0">IF(B4&lt;&gt;0,(E4/B4)*100,0)</f>
        <v>62.0111731843575</v>
      </c>
      <c r="G4" s="91">
        <f t="shared" ref="G4:G29" si="1">IF(C4&lt;&gt;0,(E4/C4)*100,0)</f>
        <v>99.5168600886587</v>
      </c>
      <c r="H4" s="91">
        <f t="shared" ref="H4:H29" si="2">IF(D4&lt;&gt;0,(E4/D4)*100,0)</f>
        <v>121.1863892764</v>
      </c>
    </row>
    <row r="5" ht="20.25" customHeight="1" spans="1:8">
      <c r="A5" s="92" t="s">
        <v>61</v>
      </c>
      <c r="B5" s="9">
        <v>0</v>
      </c>
      <c r="C5" s="9">
        <v>0</v>
      </c>
      <c r="D5" s="9">
        <v>0</v>
      </c>
      <c r="E5" s="98">
        <v>0</v>
      </c>
      <c r="F5" s="91">
        <f t="shared" si="0"/>
        <v>0</v>
      </c>
      <c r="G5" s="91">
        <f t="shared" si="1"/>
        <v>0</v>
      </c>
      <c r="H5" s="91">
        <f t="shared" si="2"/>
        <v>0</v>
      </c>
    </row>
    <row r="6" ht="20.25" customHeight="1" spans="1:8">
      <c r="A6" s="92" t="s">
        <v>62</v>
      </c>
      <c r="B6" s="9">
        <v>247</v>
      </c>
      <c r="C6" s="9">
        <v>262</v>
      </c>
      <c r="D6" s="9">
        <v>268</v>
      </c>
      <c r="E6" s="98">
        <v>262</v>
      </c>
      <c r="F6" s="91">
        <f t="shared" si="0"/>
        <v>106.072874493927</v>
      </c>
      <c r="G6" s="91">
        <f t="shared" si="1"/>
        <v>100</v>
      </c>
      <c r="H6" s="91">
        <f t="shared" si="2"/>
        <v>97.7611940298508</v>
      </c>
    </row>
    <row r="7" ht="20.25" customHeight="1" spans="1:8">
      <c r="A7" s="92" t="s">
        <v>63</v>
      </c>
      <c r="B7" s="9">
        <v>18200</v>
      </c>
      <c r="C7" s="9">
        <v>18152</v>
      </c>
      <c r="D7" s="9">
        <v>13710</v>
      </c>
      <c r="E7" s="98">
        <v>18152</v>
      </c>
      <c r="F7" s="91">
        <f t="shared" si="0"/>
        <v>99.7362637362637</v>
      </c>
      <c r="G7" s="91">
        <f t="shared" si="1"/>
        <v>100</v>
      </c>
      <c r="H7" s="91">
        <f t="shared" si="2"/>
        <v>132.399708242159</v>
      </c>
    </row>
    <row r="8" ht="20.25" customHeight="1" spans="1:8">
      <c r="A8" s="92" t="s">
        <v>64</v>
      </c>
      <c r="B8" s="9">
        <v>65045</v>
      </c>
      <c r="C8" s="9">
        <v>87028</v>
      </c>
      <c r="D8" s="9">
        <v>83758</v>
      </c>
      <c r="E8" s="98">
        <v>83900</v>
      </c>
      <c r="F8" s="91">
        <f t="shared" si="0"/>
        <v>128.987623952648</v>
      </c>
      <c r="G8" s="91">
        <f t="shared" si="1"/>
        <v>96.4057544698258</v>
      </c>
      <c r="H8" s="91">
        <f t="shared" si="2"/>
        <v>100.169536044318</v>
      </c>
    </row>
    <row r="9" ht="20.25" customHeight="1" spans="1:8">
      <c r="A9" s="92" t="s">
        <v>65</v>
      </c>
      <c r="B9" s="9">
        <v>1386</v>
      </c>
      <c r="C9" s="9">
        <v>1156</v>
      </c>
      <c r="D9" s="9">
        <v>1161</v>
      </c>
      <c r="E9" s="98">
        <v>1156</v>
      </c>
      <c r="F9" s="91">
        <f t="shared" si="0"/>
        <v>83.4054834054834</v>
      </c>
      <c r="G9" s="91">
        <f t="shared" si="1"/>
        <v>100</v>
      </c>
      <c r="H9" s="91">
        <f t="shared" si="2"/>
        <v>99.5693367786391</v>
      </c>
    </row>
    <row r="10" ht="20.25" customHeight="1" spans="1:8">
      <c r="A10" s="92" t="s">
        <v>66</v>
      </c>
      <c r="B10" s="9">
        <v>3299</v>
      </c>
      <c r="C10" s="9">
        <v>3176</v>
      </c>
      <c r="D10" s="9">
        <v>3403</v>
      </c>
      <c r="E10" s="98">
        <v>3176</v>
      </c>
      <c r="F10" s="91">
        <f t="shared" si="0"/>
        <v>96.2715974537739</v>
      </c>
      <c r="G10" s="91">
        <f t="shared" si="1"/>
        <v>100</v>
      </c>
      <c r="H10" s="91">
        <f t="shared" si="2"/>
        <v>93.3294152218631</v>
      </c>
    </row>
    <row r="11" ht="20.25" customHeight="1" spans="1:8">
      <c r="A11" s="92" t="s">
        <v>67</v>
      </c>
      <c r="B11" s="9">
        <v>46450</v>
      </c>
      <c r="C11" s="9">
        <v>54383</v>
      </c>
      <c r="D11" s="9">
        <v>47146</v>
      </c>
      <c r="E11" s="98">
        <v>47754</v>
      </c>
      <c r="F11" s="91">
        <f t="shared" si="0"/>
        <v>102.807319698601</v>
      </c>
      <c r="G11" s="91">
        <f t="shared" si="1"/>
        <v>87.8105290256146</v>
      </c>
      <c r="H11" s="91">
        <f t="shared" si="2"/>
        <v>101.289610995631</v>
      </c>
    </row>
    <row r="12" ht="20.25" customHeight="1" spans="1:8">
      <c r="A12" s="92" t="s">
        <v>68</v>
      </c>
      <c r="B12" s="9">
        <v>25564</v>
      </c>
      <c r="C12" s="9">
        <v>34216</v>
      </c>
      <c r="D12" s="9">
        <v>38212</v>
      </c>
      <c r="E12" s="98">
        <v>31877</v>
      </c>
      <c r="F12" s="91">
        <f t="shared" si="0"/>
        <v>124.694883429823</v>
      </c>
      <c r="G12" s="91">
        <f t="shared" si="1"/>
        <v>93.1640168342296</v>
      </c>
      <c r="H12" s="91">
        <f t="shared" si="2"/>
        <v>83.4214382916361</v>
      </c>
    </row>
    <row r="13" ht="20.25" customHeight="1" spans="1:8">
      <c r="A13" s="92" t="s">
        <v>69</v>
      </c>
      <c r="B13" s="9">
        <v>220</v>
      </c>
      <c r="C13" s="9">
        <v>323</v>
      </c>
      <c r="D13" s="9">
        <v>270</v>
      </c>
      <c r="E13" s="98">
        <v>271</v>
      </c>
      <c r="F13" s="91">
        <f t="shared" si="0"/>
        <v>123.181818181818</v>
      </c>
      <c r="G13" s="91">
        <f t="shared" si="1"/>
        <v>83.9009287925697</v>
      </c>
      <c r="H13" s="91">
        <f t="shared" si="2"/>
        <v>100.37037037037</v>
      </c>
    </row>
    <row r="14" ht="20.25" customHeight="1" spans="1:8">
      <c r="A14" s="92" t="s">
        <v>70</v>
      </c>
      <c r="B14" s="9">
        <v>25971</v>
      </c>
      <c r="C14" s="9">
        <v>20496</v>
      </c>
      <c r="D14" s="9">
        <v>8390</v>
      </c>
      <c r="E14" s="98">
        <v>20496</v>
      </c>
      <c r="F14" s="91">
        <f t="shared" si="0"/>
        <v>78.9187940395056</v>
      </c>
      <c r="G14" s="91">
        <f t="shared" si="1"/>
        <v>100</v>
      </c>
      <c r="H14" s="91">
        <f t="shared" si="2"/>
        <v>244.290822407628</v>
      </c>
    </row>
    <row r="15" ht="20.25" customHeight="1" spans="1:8">
      <c r="A15" s="92" t="s">
        <v>71</v>
      </c>
      <c r="B15" s="9">
        <v>22170</v>
      </c>
      <c r="C15" s="9">
        <v>21085</v>
      </c>
      <c r="D15" s="9">
        <v>13189</v>
      </c>
      <c r="E15" s="98">
        <v>18558</v>
      </c>
      <c r="F15" s="91">
        <f t="shared" si="0"/>
        <v>83.7077131258457</v>
      </c>
      <c r="G15" s="91">
        <f t="shared" si="1"/>
        <v>88.0151766658762</v>
      </c>
      <c r="H15" s="91">
        <f t="shared" si="2"/>
        <v>140.708165895822</v>
      </c>
    </row>
    <row r="16" ht="20.25" customHeight="1" spans="1:8">
      <c r="A16" s="92" t="s">
        <v>72</v>
      </c>
      <c r="B16" s="9">
        <v>1193</v>
      </c>
      <c r="C16" s="9">
        <v>2110</v>
      </c>
      <c r="D16" s="9">
        <v>1210</v>
      </c>
      <c r="E16" s="98">
        <v>1854</v>
      </c>
      <c r="F16" s="91">
        <f t="shared" si="0"/>
        <v>155.406538139145</v>
      </c>
      <c r="G16" s="91">
        <f t="shared" si="1"/>
        <v>87.8672985781991</v>
      </c>
      <c r="H16" s="91">
        <f t="shared" si="2"/>
        <v>153.223140495868</v>
      </c>
    </row>
    <row r="17" ht="20.25" customHeight="1" spans="1:8">
      <c r="A17" s="92" t="s">
        <v>73</v>
      </c>
      <c r="B17" s="9">
        <v>0</v>
      </c>
      <c r="C17" s="9">
        <v>102</v>
      </c>
      <c r="D17" s="9">
        <v>122</v>
      </c>
      <c r="E17" s="98">
        <v>102</v>
      </c>
      <c r="F17" s="91">
        <f t="shared" si="0"/>
        <v>0</v>
      </c>
      <c r="G17" s="91">
        <f t="shared" si="1"/>
        <v>100</v>
      </c>
      <c r="H17" s="91">
        <f t="shared" si="2"/>
        <v>83.6065573770492</v>
      </c>
    </row>
    <row r="18" ht="20.25" customHeight="1" spans="1:8">
      <c r="A18" s="92" t="s">
        <v>74</v>
      </c>
      <c r="B18" s="9">
        <v>388</v>
      </c>
      <c r="C18" s="9">
        <v>586</v>
      </c>
      <c r="D18" s="9">
        <v>370</v>
      </c>
      <c r="E18" s="98">
        <v>586</v>
      </c>
      <c r="F18" s="91">
        <f t="shared" si="0"/>
        <v>151.030927835052</v>
      </c>
      <c r="G18" s="91">
        <f t="shared" si="1"/>
        <v>100</v>
      </c>
      <c r="H18" s="91">
        <f t="shared" si="2"/>
        <v>158.378378378378</v>
      </c>
    </row>
    <row r="19" ht="20.25" customHeight="1" spans="1:8">
      <c r="A19" s="92" t="s">
        <v>75</v>
      </c>
      <c r="B19" s="9">
        <v>0</v>
      </c>
      <c r="C19" s="9">
        <v>1</v>
      </c>
      <c r="D19" s="9">
        <v>1041</v>
      </c>
      <c r="E19" s="98">
        <v>1</v>
      </c>
      <c r="F19" s="91">
        <f t="shared" si="0"/>
        <v>0</v>
      </c>
      <c r="G19" s="91">
        <f t="shared" si="1"/>
        <v>100</v>
      </c>
      <c r="H19" s="91">
        <f t="shared" si="2"/>
        <v>0.0960614793467819</v>
      </c>
    </row>
    <row r="20" ht="20.25" customHeight="1" spans="1:8">
      <c r="A20" s="92" t="s">
        <v>76</v>
      </c>
      <c r="B20" s="9">
        <v>0</v>
      </c>
      <c r="C20" s="9">
        <v>0</v>
      </c>
      <c r="D20" s="9">
        <v>0</v>
      </c>
      <c r="E20" s="98">
        <v>0</v>
      </c>
      <c r="F20" s="91">
        <f t="shared" si="0"/>
        <v>0</v>
      </c>
      <c r="G20" s="91">
        <f t="shared" si="1"/>
        <v>0</v>
      </c>
      <c r="H20" s="91">
        <f t="shared" si="2"/>
        <v>0</v>
      </c>
    </row>
    <row r="21" ht="20.25" customHeight="1" spans="1:8">
      <c r="A21" s="92" t="s">
        <v>77</v>
      </c>
      <c r="B21" s="9">
        <v>3956</v>
      </c>
      <c r="C21" s="9">
        <v>2202</v>
      </c>
      <c r="D21" s="9">
        <v>2432</v>
      </c>
      <c r="E21" s="98">
        <v>2202</v>
      </c>
      <c r="F21" s="91">
        <f t="shared" si="0"/>
        <v>55.6622851365015</v>
      </c>
      <c r="G21" s="91">
        <f t="shared" si="1"/>
        <v>100</v>
      </c>
      <c r="H21" s="91">
        <f t="shared" si="2"/>
        <v>90.5427631578947</v>
      </c>
    </row>
    <row r="22" ht="20.25" customHeight="1" spans="1:8">
      <c r="A22" s="92" t="s">
        <v>78</v>
      </c>
      <c r="B22" s="9">
        <v>16308</v>
      </c>
      <c r="C22" s="9">
        <v>33823</v>
      </c>
      <c r="D22" s="9">
        <v>16175</v>
      </c>
      <c r="E22" s="98">
        <v>33363</v>
      </c>
      <c r="F22" s="91">
        <f t="shared" si="0"/>
        <v>204.580573951435</v>
      </c>
      <c r="G22" s="91">
        <f t="shared" si="1"/>
        <v>98.6399787127103</v>
      </c>
      <c r="H22" s="91">
        <f t="shared" si="2"/>
        <v>206.262751159196</v>
      </c>
    </row>
    <row r="23" ht="20.25" customHeight="1" spans="1:8">
      <c r="A23" s="92" t="s">
        <v>79</v>
      </c>
      <c r="B23" s="9">
        <v>775</v>
      </c>
      <c r="C23" s="9">
        <v>735</v>
      </c>
      <c r="D23" s="9">
        <v>1048</v>
      </c>
      <c r="E23" s="98">
        <v>735</v>
      </c>
      <c r="F23" s="91">
        <f t="shared" si="0"/>
        <v>94.8387096774194</v>
      </c>
      <c r="G23" s="91">
        <f t="shared" si="1"/>
        <v>100</v>
      </c>
      <c r="H23" s="91">
        <f t="shared" si="2"/>
        <v>70.1335877862595</v>
      </c>
    </row>
    <row r="24" ht="20.25" customHeight="1" spans="1:8">
      <c r="A24" s="92" t="s">
        <v>80</v>
      </c>
      <c r="B24" s="9">
        <v>6117</v>
      </c>
      <c r="C24" s="9">
        <v>4288</v>
      </c>
      <c r="D24" s="9">
        <v>2187</v>
      </c>
      <c r="E24" s="98">
        <v>4288</v>
      </c>
      <c r="F24" s="91">
        <f t="shared" si="0"/>
        <v>70.0997220859899</v>
      </c>
      <c r="G24" s="91">
        <f t="shared" si="1"/>
        <v>100</v>
      </c>
      <c r="H24" s="91">
        <f t="shared" si="2"/>
        <v>196.067672610882</v>
      </c>
    </row>
    <row r="25" ht="20.25" customHeight="1" spans="1:8">
      <c r="A25" s="92" t="s">
        <v>81</v>
      </c>
      <c r="B25" s="9">
        <v>3500</v>
      </c>
      <c r="C25" s="9">
        <v>0</v>
      </c>
      <c r="D25" s="9">
        <v>0</v>
      </c>
      <c r="E25" s="98">
        <v>0</v>
      </c>
      <c r="F25" s="91">
        <f t="shared" si="0"/>
        <v>0</v>
      </c>
      <c r="G25" s="91">
        <f t="shared" si="1"/>
        <v>0</v>
      </c>
      <c r="H25" s="91">
        <f t="shared" si="2"/>
        <v>0</v>
      </c>
    </row>
    <row r="26" ht="20.25" customHeight="1" spans="1:8">
      <c r="A26" s="92" t="s">
        <v>82</v>
      </c>
      <c r="B26" s="9">
        <v>32529</v>
      </c>
      <c r="C26" s="9">
        <v>0</v>
      </c>
      <c r="D26" s="9">
        <v>0</v>
      </c>
      <c r="E26" s="98">
        <v>0</v>
      </c>
      <c r="F26" s="91">
        <f t="shared" si="0"/>
        <v>0</v>
      </c>
      <c r="G26" s="91">
        <f t="shared" si="1"/>
        <v>0</v>
      </c>
      <c r="H26" s="91">
        <f t="shared" si="2"/>
        <v>0</v>
      </c>
    </row>
    <row r="27" ht="20.25" customHeight="1" spans="1:8">
      <c r="A27" s="92" t="s">
        <v>83</v>
      </c>
      <c r="B27" s="9">
        <v>14092</v>
      </c>
      <c r="C27" s="9">
        <v>14092</v>
      </c>
      <c r="D27" s="9">
        <v>11759</v>
      </c>
      <c r="E27" s="98">
        <v>14092</v>
      </c>
      <c r="F27" s="91">
        <f t="shared" si="0"/>
        <v>100</v>
      </c>
      <c r="G27" s="91">
        <f t="shared" si="1"/>
        <v>100</v>
      </c>
      <c r="H27" s="91">
        <f t="shared" si="2"/>
        <v>119.840122459393</v>
      </c>
    </row>
    <row r="28" ht="20.25" customHeight="1" spans="1:8">
      <c r="A28" s="92" t="s">
        <v>84</v>
      </c>
      <c r="B28" s="9">
        <v>60</v>
      </c>
      <c r="C28" s="9">
        <v>53</v>
      </c>
      <c r="D28" s="9">
        <v>136</v>
      </c>
      <c r="E28" s="98">
        <v>53</v>
      </c>
      <c r="F28" s="91">
        <f t="shared" si="0"/>
        <v>88.3333333333333</v>
      </c>
      <c r="G28" s="91">
        <f t="shared" si="1"/>
        <v>100</v>
      </c>
      <c r="H28" s="91">
        <f t="shared" si="2"/>
        <v>38.9705882352941</v>
      </c>
    </row>
    <row r="29" ht="20.25" customHeight="1" spans="1:8">
      <c r="A29" s="30" t="s">
        <v>85</v>
      </c>
      <c r="B29" s="9">
        <v>319690</v>
      </c>
      <c r="C29" s="9">
        <v>318346</v>
      </c>
      <c r="D29" s="9">
        <v>262474</v>
      </c>
      <c r="E29" s="98">
        <v>302858</v>
      </c>
      <c r="F29" s="91">
        <f t="shared" si="0"/>
        <v>94.7348994338265</v>
      </c>
      <c r="G29" s="91">
        <f t="shared" si="1"/>
        <v>95.1348532728541</v>
      </c>
      <c r="H29" s="91">
        <f t="shared" si="2"/>
        <v>115.385904889627</v>
      </c>
    </row>
    <row r="30" ht="20.25" customHeight="1" spans="1:8">
      <c r="A30" s="92"/>
      <c r="B30" s="9">
        <v>0</v>
      </c>
      <c r="C30" s="9">
        <v>0</v>
      </c>
      <c r="D30" s="9">
        <v>0</v>
      </c>
      <c r="E30" s="98">
        <v>0</v>
      </c>
      <c r="F30" s="91">
        <v>0</v>
      </c>
      <c r="G30" s="91">
        <v>0</v>
      </c>
      <c r="H30" s="91">
        <v>0</v>
      </c>
    </row>
    <row r="31" ht="20.25" customHeight="1" spans="1:8">
      <c r="A31" s="92" t="s">
        <v>86</v>
      </c>
      <c r="B31" s="9">
        <v>0</v>
      </c>
      <c r="C31" s="9">
        <v>0</v>
      </c>
      <c r="D31" s="9">
        <v>7797</v>
      </c>
      <c r="E31" s="98">
        <v>37845</v>
      </c>
      <c r="F31" s="104">
        <f t="shared" ref="F31:F49" si="3">IF(B31&lt;&gt;0,(E31/B31)*100,0)</f>
        <v>0</v>
      </c>
      <c r="G31" s="104">
        <f t="shared" ref="G31:G49" si="4">IF(C31&lt;&gt;0,(E31/C31)*100,0)</f>
        <v>0</v>
      </c>
      <c r="H31" s="91">
        <f t="shared" ref="H31:H49" si="5">IF(D31&lt;&gt;0,(E31/D31)*100,0)</f>
        <v>485.378991919969</v>
      </c>
    </row>
    <row r="32" ht="20.25" customHeight="1" spans="1:8">
      <c r="A32" s="92" t="s">
        <v>87</v>
      </c>
      <c r="B32" s="9">
        <v>0</v>
      </c>
      <c r="C32" s="9">
        <v>0</v>
      </c>
      <c r="D32" s="9">
        <v>0</v>
      </c>
      <c r="E32" s="98">
        <v>0</v>
      </c>
      <c r="F32" s="104">
        <f t="shared" si="3"/>
        <v>0</v>
      </c>
      <c r="G32" s="104">
        <f t="shared" si="4"/>
        <v>0</v>
      </c>
      <c r="H32" s="91">
        <f t="shared" si="5"/>
        <v>0</v>
      </c>
    </row>
    <row r="33" ht="20.25" customHeight="1" spans="1:8">
      <c r="A33" s="92" t="s">
        <v>88</v>
      </c>
      <c r="B33" s="9">
        <v>0</v>
      </c>
      <c r="C33" s="9">
        <v>0</v>
      </c>
      <c r="D33" s="9">
        <v>4370</v>
      </c>
      <c r="E33" s="98">
        <v>37845</v>
      </c>
      <c r="F33" s="104">
        <f t="shared" si="3"/>
        <v>0</v>
      </c>
      <c r="G33" s="104">
        <f t="shared" si="4"/>
        <v>0</v>
      </c>
      <c r="H33" s="91">
        <f t="shared" si="5"/>
        <v>866.018306636156</v>
      </c>
    </row>
    <row r="34" ht="20.25" customHeight="1" spans="1:8">
      <c r="A34" s="92" t="s">
        <v>89</v>
      </c>
      <c r="B34" s="9">
        <v>0</v>
      </c>
      <c r="C34" s="9">
        <v>0</v>
      </c>
      <c r="D34" s="9">
        <v>3427</v>
      </c>
      <c r="E34" s="98">
        <v>0</v>
      </c>
      <c r="F34" s="104">
        <f t="shared" si="3"/>
        <v>0</v>
      </c>
      <c r="G34" s="104">
        <f t="shared" si="4"/>
        <v>0</v>
      </c>
      <c r="H34" s="91">
        <f t="shared" si="5"/>
        <v>0</v>
      </c>
    </row>
    <row r="35" ht="20.25" customHeight="1" spans="1:8">
      <c r="A35" s="92" t="s">
        <v>90</v>
      </c>
      <c r="B35" s="9">
        <v>0</v>
      </c>
      <c r="C35" s="9">
        <v>0</v>
      </c>
      <c r="D35" s="9">
        <v>93004</v>
      </c>
      <c r="E35" s="98">
        <v>75938</v>
      </c>
      <c r="F35" s="104">
        <f t="shared" si="3"/>
        <v>0</v>
      </c>
      <c r="G35" s="104">
        <f t="shared" si="4"/>
        <v>0</v>
      </c>
      <c r="H35" s="91">
        <f t="shared" si="5"/>
        <v>81.6502516020816</v>
      </c>
    </row>
    <row r="36" ht="20.25" customHeight="1" spans="1:8">
      <c r="A36" s="92" t="s">
        <v>91</v>
      </c>
      <c r="B36" s="9">
        <v>0</v>
      </c>
      <c r="C36" s="9">
        <v>0</v>
      </c>
      <c r="D36" s="9">
        <v>156</v>
      </c>
      <c r="E36" s="98">
        <v>2638</v>
      </c>
      <c r="F36" s="104">
        <f t="shared" si="3"/>
        <v>0</v>
      </c>
      <c r="G36" s="104">
        <f t="shared" si="4"/>
        <v>0</v>
      </c>
      <c r="H36" s="91">
        <f t="shared" si="5"/>
        <v>1691.02564102564</v>
      </c>
    </row>
    <row r="37" ht="20.25" customHeight="1" spans="1:8">
      <c r="A37" s="92" t="s">
        <v>92</v>
      </c>
      <c r="B37" s="9">
        <v>0</v>
      </c>
      <c r="C37" s="9">
        <v>0</v>
      </c>
      <c r="D37" s="9">
        <v>129915</v>
      </c>
      <c r="E37" s="98">
        <v>54033</v>
      </c>
      <c r="F37" s="104">
        <f t="shared" si="3"/>
        <v>0</v>
      </c>
      <c r="G37" s="104">
        <f t="shared" si="4"/>
        <v>0</v>
      </c>
      <c r="H37" s="91">
        <f t="shared" si="5"/>
        <v>41.5910402955779</v>
      </c>
    </row>
    <row r="38" ht="20.25" customHeight="1" spans="1:8">
      <c r="A38" s="92" t="s">
        <v>93</v>
      </c>
      <c r="B38" s="9">
        <v>0</v>
      </c>
      <c r="C38" s="9">
        <v>0</v>
      </c>
      <c r="D38" s="9">
        <v>0</v>
      </c>
      <c r="E38" s="98">
        <v>0</v>
      </c>
      <c r="F38" s="104">
        <f t="shared" si="3"/>
        <v>0</v>
      </c>
      <c r="G38" s="104">
        <f t="shared" si="4"/>
        <v>0</v>
      </c>
      <c r="H38" s="91">
        <f t="shared" si="5"/>
        <v>0</v>
      </c>
    </row>
    <row r="39" ht="20.25" customHeight="1" spans="1:8">
      <c r="A39" s="92" t="s">
        <v>94</v>
      </c>
      <c r="B39" s="9">
        <v>0</v>
      </c>
      <c r="C39" s="9">
        <v>0</v>
      </c>
      <c r="D39" s="9">
        <v>0</v>
      </c>
      <c r="E39" s="98">
        <v>0</v>
      </c>
      <c r="F39" s="104">
        <f t="shared" si="3"/>
        <v>0</v>
      </c>
      <c r="G39" s="104">
        <f t="shared" si="4"/>
        <v>0</v>
      </c>
      <c r="H39" s="91">
        <f t="shared" si="5"/>
        <v>0</v>
      </c>
    </row>
    <row r="40" ht="20.25" customHeight="1" spans="1:8">
      <c r="A40" s="92" t="s">
        <v>95</v>
      </c>
      <c r="B40" s="9">
        <v>0</v>
      </c>
      <c r="C40" s="9">
        <v>0</v>
      </c>
      <c r="D40" s="9">
        <v>0</v>
      </c>
      <c r="E40" s="98">
        <v>0</v>
      </c>
      <c r="F40" s="104">
        <f t="shared" si="3"/>
        <v>0</v>
      </c>
      <c r="G40" s="104">
        <f t="shared" si="4"/>
        <v>0</v>
      </c>
      <c r="H40" s="91">
        <f t="shared" si="5"/>
        <v>0</v>
      </c>
    </row>
    <row r="41" ht="20.25" customHeight="1" spans="1:8">
      <c r="A41" s="92" t="s">
        <v>96</v>
      </c>
      <c r="B41" s="9">
        <v>0</v>
      </c>
      <c r="C41" s="9">
        <v>0</v>
      </c>
      <c r="D41" s="9">
        <v>0</v>
      </c>
      <c r="E41" s="98">
        <v>0</v>
      </c>
      <c r="F41" s="104">
        <f t="shared" si="3"/>
        <v>0</v>
      </c>
      <c r="G41" s="104">
        <f t="shared" si="4"/>
        <v>0</v>
      </c>
      <c r="H41" s="91">
        <f t="shared" si="5"/>
        <v>0</v>
      </c>
    </row>
    <row r="42" ht="20.25" customHeight="1" spans="1:8">
      <c r="A42" s="92" t="s">
        <v>97</v>
      </c>
      <c r="B42" s="9">
        <v>0</v>
      </c>
      <c r="C42" s="9">
        <v>0</v>
      </c>
      <c r="D42" s="9">
        <v>0</v>
      </c>
      <c r="E42" s="98">
        <v>1954</v>
      </c>
      <c r="F42" s="104">
        <f t="shared" si="3"/>
        <v>0</v>
      </c>
      <c r="G42" s="104">
        <f t="shared" si="4"/>
        <v>0</v>
      </c>
      <c r="H42" s="91">
        <f t="shared" si="5"/>
        <v>0</v>
      </c>
    </row>
    <row r="43" ht="20.25" customHeight="1" spans="1:8">
      <c r="A43" s="92" t="s">
        <v>98</v>
      </c>
      <c r="B43" s="9">
        <v>0</v>
      </c>
      <c r="C43" s="9">
        <v>0</v>
      </c>
      <c r="D43" s="9">
        <v>0</v>
      </c>
      <c r="E43" s="98">
        <v>0</v>
      </c>
      <c r="F43" s="104">
        <f t="shared" si="3"/>
        <v>0</v>
      </c>
      <c r="G43" s="104">
        <f t="shared" si="4"/>
        <v>0</v>
      </c>
      <c r="H43" s="91">
        <f t="shared" si="5"/>
        <v>0</v>
      </c>
    </row>
    <row r="44" ht="20.25" customHeight="1" spans="1:8">
      <c r="A44" s="92" t="s">
        <v>99</v>
      </c>
      <c r="B44" s="9">
        <v>0</v>
      </c>
      <c r="C44" s="9">
        <v>0</v>
      </c>
      <c r="D44" s="9">
        <v>0</v>
      </c>
      <c r="E44" s="98">
        <v>0</v>
      </c>
      <c r="F44" s="104">
        <f t="shared" si="3"/>
        <v>0</v>
      </c>
      <c r="G44" s="104">
        <f t="shared" si="4"/>
        <v>0</v>
      </c>
      <c r="H44" s="91">
        <f t="shared" si="5"/>
        <v>0</v>
      </c>
    </row>
    <row r="45" ht="20.25" customHeight="1" spans="1:8">
      <c r="A45" s="92" t="s">
        <v>100</v>
      </c>
      <c r="B45" s="9">
        <v>0</v>
      </c>
      <c r="C45" s="9">
        <v>0</v>
      </c>
      <c r="D45" s="9">
        <v>0</v>
      </c>
      <c r="E45" s="98">
        <v>0</v>
      </c>
      <c r="F45" s="104">
        <f t="shared" si="3"/>
        <v>0</v>
      </c>
      <c r="G45" s="104">
        <f t="shared" si="4"/>
        <v>0</v>
      </c>
      <c r="H45" s="91">
        <f t="shared" si="5"/>
        <v>0</v>
      </c>
    </row>
    <row r="46" ht="20.25" customHeight="1" spans="1:8">
      <c r="A46" s="92" t="s">
        <v>101</v>
      </c>
      <c r="B46" s="9">
        <v>0</v>
      </c>
      <c r="C46" s="9">
        <v>0</v>
      </c>
      <c r="D46" s="9">
        <v>0</v>
      </c>
      <c r="E46" s="98">
        <v>0</v>
      </c>
      <c r="F46" s="104">
        <f t="shared" si="3"/>
        <v>0</v>
      </c>
      <c r="G46" s="104">
        <f t="shared" si="4"/>
        <v>0</v>
      </c>
      <c r="H46" s="91">
        <f t="shared" si="5"/>
        <v>0</v>
      </c>
    </row>
    <row r="47" ht="20.25" customHeight="1" spans="1:8">
      <c r="A47" s="92" t="s">
        <v>102</v>
      </c>
      <c r="B47" s="9">
        <v>0</v>
      </c>
      <c r="C47" s="9">
        <v>0</v>
      </c>
      <c r="D47" s="9">
        <v>8071</v>
      </c>
      <c r="E47" s="98">
        <v>15488</v>
      </c>
      <c r="F47" s="104">
        <f t="shared" si="3"/>
        <v>0</v>
      </c>
      <c r="G47" s="104">
        <f t="shared" si="4"/>
        <v>0</v>
      </c>
      <c r="H47" s="91">
        <f t="shared" si="5"/>
        <v>191.896914880436</v>
      </c>
    </row>
    <row r="48" ht="20.25" customHeight="1" spans="1:8">
      <c r="A48" s="92" t="s">
        <v>103</v>
      </c>
      <c r="B48" s="9">
        <v>0</v>
      </c>
      <c r="C48" s="9">
        <v>0</v>
      </c>
      <c r="D48" s="9">
        <v>8071</v>
      </c>
      <c r="E48" s="98">
        <v>15488</v>
      </c>
      <c r="F48" s="104">
        <f t="shared" si="3"/>
        <v>0</v>
      </c>
      <c r="G48" s="104">
        <f t="shared" si="4"/>
        <v>0</v>
      </c>
      <c r="H48" s="91">
        <f t="shared" si="5"/>
        <v>191.896914880436</v>
      </c>
    </row>
    <row r="49" ht="20.25" customHeight="1" spans="1:8">
      <c r="A49" s="92" t="s">
        <v>104</v>
      </c>
      <c r="B49" s="9">
        <v>0</v>
      </c>
      <c r="C49" s="9">
        <v>0</v>
      </c>
      <c r="D49" s="9">
        <v>0</v>
      </c>
      <c r="E49" s="98">
        <v>0</v>
      </c>
      <c r="F49" s="104">
        <f t="shared" si="3"/>
        <v>0</v>
      </c>
      <c r="G49" s="104">
        <f t="shared" si="4"/>
        <v>0</v>
      </c>
      <c r="H49" s="91">
        <f t="shared" si="5"/>
        <v>0</v>
      </c>
    </row>
    <row r="50" ht="20.25" customHeight="1" spans="1:8">
      <c r="A50" s="92"/>
      <c r="B50" s="9">
        <v>0</v>
      </c>
      <c r="C50" s="9">
        <v>0</v>
      </c>
      <c r="D50" s="9">
        <v>0</v>
      </c>
      <c r="E50" s="98">
        <v>0</v>
      </c>
      <c r="F50" s="91">
        <v>0</v>
      </c>
      <c r="G50" s="91">
        <v>0</v>
      </c>
      <c r="H50" s="91">
        <v>0</v>
      </c>
    </row>
    <row r="51" ht="20.25" customHeight="1" spans="1:8">
      <c r="A51" s="30" t="s">
        <v>105</v>
      </c>
      <c r="B51" s="9">
        <v>0</v>
      </c>
      <c r="C51" s="9">
        <v>0</v>
      </c>
      <c r="D51" s="9">
        <f>D29+D31+D35+D36+D37+D47</f>
        <v>501417</v>
      </c>
      <c r="E51" s="98">
        <f>E29+E31+E35+E36+E37+E42+E48</f>
        <v>490754</v>
      </c>
      <c r="F51" s="104">
        <f>IF(B51&lt;&gt;0,(E51/B51)*100,0)</f>
        <v>0</v>
      </c>
      <c r="G51" s="104">
        <f>IF(C51&lt;&gt;0,(E51/C51)*100,0)</f>
        <v>0</v>
      </c>
      <c r="H51" s="91">
        <f>IF(D51&lt;&gt;0,(E51/D51)*100,0)</f>
        <v>97.8734267087075</v>
      </c>
    </row>
  </sheetData>
  <mergeCells count="1">
    <mergeCell ref="A1:H1"/>
  </mergeCells>
  <pageMargins left="0.691666666666667" right="0.691666666666667" top="0.75" bottom="0.75" header="0" footer="0"/>
  <pageSetup paperSize="9" scale="61" orientation="portrait" blackAndWhite="1" useFirstPageNumber="1"/>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1099"/>
  <sheetViews>
    <sheetView showGridLines="0" tabSelected="1" view="pageBreakPreview" zoomScaleNormal="100" topLeftCell="A141" workbookViewId="0">
      <selection activeCell="G166" sqref="G166"/>
    </sheetView>
  </sheetViews>
  <sheetFormatPr defaultColWidth="9.71296296296296" defaultRowHeight="12" customHeight="1"/>
  <cols>
    <col min="1" max="1" width="9" style="33"/>
    <col min="2" max="2" width="42.9907407407407" style="90" customWidth="1"/>
    <col min="3" max="4" width="15.6203703703704" style="90" customWidth="1"/>
    <col min="5" max="6" width="15.6203703703704" style="111" customWidth="1"/>
    <col min="7" max="9" width="15.6203703703704" style="90" customWidth="1"/>
    <col min="10" max="16384" width="9.12962962962963" style="2"/>
  </cols>
  <sheetData>
    <row r="1" ht="50.25" customHeight="1" spans="1:9">
      <c r="A1" s="32" t="s">
        <v>1335</v>
      </c>
      <c r="B1" s="32"/>
      <c r="C1" s="32"/>
      <c r="D1" s="32"/>
      <c r="E1" s="32"/>
      <c r="F1" s="32"/>
      <c r="G1" s="32"/>
      <c r="H1" s="32"/>
      <c r="I1" s="32"/>
    </row>
    <row r="2" ht="20.25" customHeight="1" spans="2:9">
      <c r="B2" s="112"/>
      <c r="C2" s="5"/>
      <c r="D2" s="5"/>
      <c r="E2" s="113"/>
      <c r="F2" s="113"/>
      <c r="G2" s="5"/>
      <c r="H2" s="5"/>
      <c r="I2" s="5" t="s">
        <v>107</v>
      </c>
    </row>
    <row r="3" ht="30" customHeight="1" spans="1:9">
      <c r="A3" s="6" t="s">
        <v>108</v>
      </c>
      <c r="B3" s="7" t="s">
        <v>109</v>
      </c>
      <c r="C3" s="7" t="s">
        <v>4</v>
      </c>
      <c r="D3" s="7" t="s">
        <v>5</v>
      </c>
      <c r="E3" s="96" t="s">
        <v>6</v>
      </c>
      <c r="F3" s="96" t="s">
        <v>7</v>
      </c>
      <c r="G3" s="7" t="s">
        <v>9</v>
      </c>
      <c r="H3" s="7" t="s">
        <v>10</v>
      </c>
      <c r="I3" s="7" t="s">
        <v>59</v>
      </c>
    </row>
    <row r="4" ht="20.25" customHeight="1" spans="1:9">
      <c r="A4" s="20" t="s">
        <v>110</v>
      </c>
      <c r="B4" s="114" t="s">
        <v>60</v>
      </c>
      <c r="C4" s="9">
        <v>32220</v>
      </c>
      <c r="D4" s="9">
        <v>20077</v>
      </c>
      <c r="E4" s="98">
        <v>16487</v>
      </c>
      <c r="F4" s="97" t="e">
        <f>SUM(F5+F17+F26+F37+F48+F59+F70+F78+F87+#REF!+F100+F111+F123+#REF!+F130+#REF!+F136+#REF!+#REF!+#REF!+#REF!+#REF!+#REF!+#REF!+F143+#REF!)</f>
        <v>#REF!</v>
      </c>
      <c r="G4" s="91" t="e">
        <f t="shared" ref="G4:G67" si="0">IF(C4&lt;&gt;0,(F4/C4)*100,0)</f>
        <v>#REF!</v>
      </c>
      <c r="H4" s="91" t="e">
        <f t="shared" ref="H4:H67" si="1">IF(D4&lt;&gt;0,(F4/D4)*100,0)</f>
        <v>#REF!</v>
      </c>
      <c r="I4" s="91" t="e">
        <f t="shared" ref="I4:I67" si="2">IF(E4&lt;&gt;0,(F4/E4)*100,0)</f>
        <v>#REF!</v>
      </c>
    </row>
    <row r="5" ht="20.25" customHeight="1" spans="1:9">
      <c r="A5" s="20"/>
      <c r="B5" s="114" t="s">
        <v>111</v>
      </c>
      <c r="C5" s="9">
        <v>875</v>
      </c>
      <c r="D5" s="9">
        <v>20077</v>
      </c>
      <c r="E5" s="98">
        <v>686</v>
      </c>
      <c r="F5" s="97">
        <f>SUM(F6:F16)</f>
        <v>772</v>
      </c>
      <c r="G5" s="91">
        <f t="shared" si="0"/>
        <v>88.2285714285714</v>
      </c>
      <c r="H5" s="91">
        <f t="shared" si="1"/>
        <v>3.84519599541764</v>
      </c>
      <c r="I5" s="91">
        <f t="shared" si="2"/>
        <v>112.536443148688</v>
      </c>
    </row>
    <row r="6" ht="20.25" customHeight="1" spans="1:9">
      <c r="A6" s="20"/>
      <c r="B6" s="114" t="s">
        <v>112</v>
      </c>
      <c r="C6" s="9">
        <v>0</v>
      </c>
      <c r="D6" s="9">
        <v>0</v>
      </c>
      <c r="E6" s="98">
        <v>504</v>
      </c>
      <c r="F6" s="97">
        <v>501</v>
      </c>
      <c r="G6" s="91">
        <f t="shared" si="0"/>
        <v>0</v>
      </c>
      <c r="H6" s="91">
        <f t="shared" si="1"/>
        <v>0</v>
      </c>
      <c r="I6" s="91">
        <f t="shared" si="2"/>
        <v>99.4047619047619</v>
      </c>
    </row>
    <row r="7" ht="20.25" customHeight="1" spans="1:9">
      <c r="A7" s="20"/>
      <c r="B7" s="114" t="s">
        <v>113</v>
      </c>
      <c r="C7" s="9">
        <v>0</v>
      </c>
      <c r="D7" s="9">
        <v>0</v>
      </c>
      <c r="E7" s="98">
        <v>45</v>
      </c>
      <c r="F7" s="115">
        <v>56</v>
      </c>
      <c r="G7" s="91">
        <f t="shared" si="0"/>
        <v>0</v>
      </c>
      <c r="H7" s="91">
        <f t="shared" si="1"/>
        <v>0</v>
      </c>
      <c r="I7" s="91">
        <f t="shared" si="2"/>
        <v>124.444444444444</v>
      </c>
    </row>
    <row r="8" ht="20.25" customHeight="1" spans="1:9">
      <c r="A8" s="20"/>
      <c r="B8" s="114" t="s">
        <v>114</v>
      </c>
      <c r="C8" s="9">
        <v>0</v>
      </c>
      <c r="D8" s="9">
        <v>0</v>
      </c>
      <c r="E8" s="98">
        <v>0</v>
      </c>
      <c r="F8" s="97">
        <v>0</v>
      </c>
      <c r="G8" s="91">
        <f t="shared" si="0"/>
        <v>0</v>
      </c>
      <c r="H8" s="91">
        <f t="shared" si="1"/>
        <v>0</v>
      </c>
      <c r="I8" s="91">
        <f t="shared" si="2"/>
        <v>0</v>
      </c>
    </row>
    <row r="9" ht="20.25" customHeight="1" spans="1:9">
      <c r="A9" s="20"/>
      <c r="B9" s="114" t="s">
        <v>115</v>
      </c>
      <c r="C9" s="9">
        <v>0</v>
      </c>
      <c r="D9" s="9">
        <v>0</v>
      </c>
      <c r="E9" s="98">
        <v>44</v>
      </c>
      <c r="F9" s="116">
        <v>38</v>
      </c>
      <c r="G9" s="91">
        <f t="shared" si="0"/>
        <v>0</v>
      </c>
      <c r="H9" s="91">
        <f t="shared" si="1"/>
        <v>0</v>
      </c>
      <c r="I9" s="91">
        <f t="shared" si="2"/>
        <v>86.3636363636364</v>
      </c>
    </row>
    <row r="10" ht="20.25" customHeight="1" spans="1:9">
      <c r="A10" s="20"/>
      <c r="B10" s="114" t="s">
        <v>116</v>
      </c>
      <c r="C10" s="9">
        <v>0</v>
      </c>
      <c r="D10" s="9">
        <v>0</v>
      </c>
      <c r="E10" s="98">
        <v>0</v>
      </c>
      <c r="F10" s="97">
        <v>0</v>
      </c>
      <c r="G10" s="91">
        <f t="shared" si="0"/>
        <v>0</v>
      </c>
      <c r="H10" s="91">
        <f t="shared" si="1"/>
        <v>0</v>
      </c>
      <c r="I10" s="91">
        <f t="shared" si="2"/>
        <v>0</v>
      </c>
    </row>
    <row r="11" ht="20.25" customHeight="1" spans="1:9">
      <c r="A11" s="20"/>
      <c r="B11" s="114" t="s">
        <v>117</v>
      </c>
      <c r="C11" s="9">
        <v>0</v>
      </c>
      <c r="D11" s="9">
        <v>0</v>
      </c>
      <c r="E11" s="98">
        <v>0</v>
      </c>
      <c r="F11" s="97">
        <v>0</v>
      </c>
      <c r="G11" s="91">
        <f t="shared" si="0"/>
        <v>0</v>
      </c>
      <c r="H11" s="91">
        <f t="shared" si="1"/>
        <v>0</v>
      </c>
      <c r="I11" s="91">
        <f t="shared" si="2"/>
        <v>0</v>
      </c>
    </row>
    <row r="12" ht="20.25" customHeight="1" spans="1:9">
      <c r="A12" s="20"/>
      <c r="B12" s="114" t="s">
        <v>118</v>
      </c>
      <c r="C12" s="9">
        <v>0</v>
      </c>
      <c r="D12" s="9">
        <v>0</v>
      </c>
      <c r="E12" s="98">
        <v>0</v>
      </c>
      <c r="F12" s="97">
        <v>5</v>
      </c>
      <c r="G12" s="91">
        <f t="shared" si="0"/>
        <v>0</v>
      </c>
      <c r="H12" s="91">
        <f t="shared" si="1"/>
        <v>0</v>
      </c>
      <c r="I12" s="91">
        <f t="shared" si="2"/>
        <v>0</v>
      </c>
    </row>
    <row r="13" ht="20.25" customHeight="1" spans="1:9">
      <c r="A13" s="20"/>
      <c r="B13" s="114" t="s">
        <v>119</v>
      </c>
      <c r="C13" s="9">
        <v>0</v>
      </c>
      <c r="D13" s="9">
        <v>0</v>
      </c>
      <c r="E13" s="98">
        <v>73</v>
      </c>
      <c r="F13" s="97">
        <v>146</v>
      </c>
      <c r="G13" s="91">
        <f t="shared" si="0"/>
        <v>0</v>
      </c>
      <c r="H13" s="91">
        <f t="shared" si="1"/>
        <v>0</v>
      </c>
      <c r="I13" s="91">
        <f t="shared" si="2"/>
        <v>200</v>
      </c>
    </row>
    <row r="14" ht="20.25" customHeight="1" spans="1:9">
      <c r="A14" s="20"/>
      <c r="B14" s="114" t="s">
        <v>120</v>
      </c>
      <c r="C14" s="9">
        <v>0</v>
      </c>
      <c r="D14" s="9">
        <v>0</v>
      </c>
      <c r="E14" s="98">
        <v>0</v>
      </c>
      <c r="F14" s="97">
        <v>0</v>
      </c>
      <c r="G14" s="91">
        <f t="shared" si="0"/>
        <v>0</v>
      </c>
      <c r="H14" s="91">
        <f t="shared" si="1"/>
        <v>0</v>
      </c>
      <c r="I14" s="91">
        <f t="shared" si="2"/>
        <v>0</v>
      </c>
    </row>
    <row r="15" ht="20.25" customHeight="1" spans="1:9">
      <c r="A15" s="20"/>
      <c r="B15" s="114" t="s">
        <v>121</v>
      </c>
      <c r="C15" s="9">
        <v>0</v>
      </c>
      <c r="D15" s="9">
        <v>0</v>
      </c>
      <c r="E15" s="98">
        <v>20</v>
      </c>
      <c r="F15" s="97">
        <v>26</v>
      </c>
      <c r="G15" s="91">
        <f t="shared" si="0"/>
        <v>0</v>
      </c>
      <c r="H15" s="91">
        <f t="shared" si="1"/>
        <v>0</v>
      </c>
      <c r="I15" s="91">
        <f t="shared" si="2"/>
        <v>130</v>
      </c>
    </row>
    <row r="16" ht="20.25" customHeight="1" spans="1:9">
      <c r="A16" s="20"/>
      <c r="B16" s="114" t="s">
        <v>122</v>
      </c>
      <c r="C16" s="9">
        <v>0</v>
      </c>
      <c r="D16" s="9">
        <v>0</v>
      </c>
      <c r="E16" s="98">
        <v>0</v>
      </c>
      <c r="F16" s="97">
        <v>0</v>
      </c>
      <c r="G16" s="91">
        <f t="shared" si="0"/>
        <v>0</v>
      </c>
      <c r="H16" s="91">
        <f t="shared" si="1"/>
        <v>0</v>
      </c>
      <c r="I16" s="91">
        <f t="shared" si="2"/>
        <v>0</v>
      </c>
    </row>
    <row r="17" ht="20.25" customHeight="1" spans="1:9">
      <c r="A17" s="20"/>
      <c r="B17" s="114" t="s">
        <v>123</v>
      </c>
      <c r="C17" s="9">
        <v>837</v>
      </c>
      <c r="D17" s="9">
        <v>772</v>
      </c>
      <c r="E17" s="98">
        <v>585</v>
      </c>
      <c r="F17" s="97">
        <f>SUM(F18:F25)</f>
        <v>625</v>
      </c>
      <c r="G17" s="91">
        <f t="shared" si="0"/>
        <v>74.6714456391876</v>
      </c>
      <c r="H17" s="91">
        <f t="shared" si="1"/>
        <v>80.9585492227979</v>
      </c>
      <c r="I17" s="91">
        <f t="shared" si="2"/>
        <v>106.837606837607</v>
      </c>
    </row>
    <row r="18" ht="20.25" customHeight="1" spans="1:9">
      <c r="A18" s="20"/>
      <c r="B18" s="114" t="s">
        <v>124</v>
      </c>
      <c r="C18" s="9">
        <v>0</v>
      </c>
      <c r="D18" s="9">
        <v>0</v>
      </c>
      <c r="E18" s="98">
        <v>476</v>
      </c>
      <c r="F18" s="97">
        <v>553</v>
      </c>
      <c r="G18" s="91">
        <f t="shared" si="0"/>
        <v>0</v>
      </c>
      <c r="H18" s="91">
        <f t="shared" si="1"/>
        <v>0</v>
      </c>
      <c r="I18" s="91">
        <f t="shared" si="2"/>
        <v>116.176470588235</v>
      </c>
    </row>
    <row r="19" ht="20.25" customHeight="1" spans="1:9">
      <c r="A19" s="20"/>
      <c r="B19" s="114" t="s">
        <v>125</v>
      </c>
      <c r="C19" s="9">
        <v>0</v>
      </c>
      <c r="D19" s="9">
        <v>0</v>
      </c>
      <c r="E19" s="98">
        <v>13</v>
      </c>
      <c r="F19" s="97">
        <v>0</v>
      </c>
      <c r="G19" s="91">
        <f t="shared" si="0"/>
        <v>0</v>
      </c>
      <c r="H19" s="91">
        <f t="shared" si="1"/>
        <v>0</v>
      </c>
      <c r="I19" s="91">
        <f t="shared" si="2"/>
        <v>0</v>
      </c>
    </row>
    <row r="20" ht="20.25" customHeight="1" spans="1:9">
      <c r="A20" s="20"/>
      <c r="B20" s="114" t="s">
        <v>126</v>
      </c>
      <c r="C20" s="9">
        <v>0</v>
      </c>
      <c r="D20" s="9">
        <v>0</v>
      </c>
      <c r="E20" s="98">
        <v>0</v>
      </c>
      <c r="F20" s="97">
        <v>0</v>
      </c>
      <c r="G20" s="91">
        <f t="shared" si="0"/>
        <v>0</v>
      </c>
      <c r="H20" s="91">
        <f t="shared" si="1"/>
        <v>0</v>
      </c>
      <c r="I20" s="91">
        <f t="shared" si="2"/>
        <v>0</v>
      </c>
    </row>
    <row r="21" ht="20.25" customHeight="1" spans="1:9">
      <c r="A21" s="20"/>
      <c r="B21" s="114" t="s">
        <v>127</v>
      </c>
      <c r="C21" s="9">
        <v>0</v>
      </c>
      <c r="D21" s="9">
        <v>0</v>
      </c>
      <c r="E21" s="98">
        <v>25</v>
      </c>
      <c r="F21" s="97">
        <v>40</v>
      </c>
      <c r="G21" s="91">
        <f t="shared" si="0"/>
        <v>0</v>
      </c>
      <c r="H21" s="91">
        <f t="shared" si="1"/>
        <v>0</v>
      </c>
      <c r="I21" s="91">
        <f t="shared" si="2"/>
        <v>160</v>
      </c>
    </row>
    <row r="22" ht="20.25" customHeight="1" spans="1:9">
      <c r="A22" s="20"/>
      <c r="B22" s="114" t="s">
        <v>128</v>
      </c>
      <c r="C22" s="9">
        <v>0</v>
      </c>
      <c r="D22" s="9">
        <v>0</v>
      </c>
      <c r="E22" s="98">
        <v>15</v>
      </c>
      <c r="F22" s="97">
        <v>14</v>
      </c>
      <c r="G22" s="91">
        <f t="shared" si="0"/>
        <v>0</v>
      </c>
      <c r="H22" s="91">
        <f t="shared" si="1"/>
        <v>0</v>
      </c>
      <c r="I22" s="91">
        <f t="shared" si="2"/>
        <v>93.3333333333333</v>
      </c>
    </row>
    <row r="23" ht="20.25" customHeight="1" spans="1:9">
      <c r="A23" s="20"/>
      <c r="B23" s="114" t="s">
        <v>129</v>
      </c>
      <c r="C23" s="9">
        <v>0</v>
      </c>
      <c r="D23" s="9">
        <v>0</v>
      </c>
      <c r="E23" s="98">
        <v>6</v>
      </c>
      <c r="F23" s="97">
        <v>0</v>
      </c>
      <c r="G23" s="91">
        <f t="shared" si="0"/>
        <v>0</v>
      </c>
      <c r="H23" s="91">
        <f t="shared" si="1"/>
        <v>0</v>
      </c>
      <c r="I23" s="91">
        <f t="shared" si="2"/>
        <v>0</v>
      </c>
    </row>
    <row r="24" ht="20.25" customHeight="1" spans="1:9">
      <c r="A24" s="20"/>
      <c r="B24" s="114" t="s">
        <v>130</v>
      </c>
      <c r="C24" s="9">
        <v>0</v>
      </c>
      <c r="D24" s="9">
        <v>0</v>
      </c>
      <c r="E24" s="98">
        <v>0</v>
      </c>
      <c r="F24" s="97">
        <v>0</v>
      </c>
      <c r="G24" s="91">
        <f t="shared" si="0"/>
        <v>0</v>
      </c>
      <c r="H24" s="91">
        <f t="shared" si="1"/>
        <v>0</v>
      </c>
      <c r="I24" s="91">
        <f t="shared" si="2"/>
        <v>0</v>
      </c>
    </row>
    <row r="25" ht="20.25" customHeight="1" spans="1:9">
      <c r="A25" s="20"/>
      <c r="B25" s="114" t="s">
        <v>131</v>
      </c>
      <c r="C25" s="9">
        <v>0</v>
      </c>
      <c r="D25" s="9">
        <v>0</v>
      </c>
      <c r="E25" s="98">
        <v>50</v>
      </c>
      <c r="F25" s="97">
        <v>18</v>
      </c>
      <c r="G25" s="91">
        <f t="shared" si="0"/>
        <v>0</v>
      </c>
      <c r="H25" s="91">
        <f t="shared" si="1"/>
        <v>0</v>
      </c>
      <c r="I25" s="91">
        <f t="shared" si="2"/>
        <v>36</v>
      </c>
    </row>
    <row r="26" ht="20.25" customHeight="1" spans="1:9">
      <c r="A26" s="20"/>
      <c r="B26" s="114" t="s">
        <v>132</v>
      </c>
      <c r="C26" s="9">
        <v>9632</v>
      </c>
      <c r="D26" s="9">
        <v>4478</v>
      </c>
      <c r="E26" s="98">
        <v>2304</v>
      </c>
      <c r="F26" s="97">
        <f>SUM(F27:F36)</f>
        <v>4478</v>
      </c>
      <c r="G26" s="91">
        <f t="shared" si="0"/>
        <v>46.4908637873754</v>
      </c>
      <c r="H26" s="91">
        <f t="shared" si="1"/>
        <v>100</v>
      </c>
      <c r="I26" s="91">
        <f t="shared" si="2"/>
        <v>194.357638888889</v>
      </c>
    </row>
    <row r="27" ht="20.25" customHeight="1" spans="1:9">
      <c r="A27" s="20"/>
      <c r="B27" s="114" t="s">
        <v>133</v>
      </c>
      <c r="C27" s="9">
        <v>0</v>
      </c>
      <c r="D27" s="9">
        <v>0</v>
      </c>
      <c r="E27" s="98">
        <v>860</v>
      </c>
      <c r="F27" s="97">
        <v>1071</v>
      </c>
      <c r="G27" s="91">
        <f t="shared" si="0"/>
        <v>0</v>
      </c>
      <c r="H27" s="91">
        <f t="shared" si="1"/>
        <v>0</v>
      </c>
      <c r="I27" s="91">
        <f t="shared" si="2"/>
        <v>124.53488372093</v>
      </c>
    </row>
    <row r="28" ht="20.25" customHeight="1" spans="1:9">
      <c r="A28" s="20"/>
      <c r="B28" s="114" t="s">
        <v>134</v>
      </c>
      <c r="C28" s="9">
        <v>0</v>
      </c>
      <c r="D28" s="9">
        <v>0</v>
      </c>
      <c r="E28" s="98">
        <v>428</v>
      </c>
      <c r="F28" s="97">
        <v>2398</v>
      </c>
      <c r="G28" s="91">
        <f t="shared" si="0"/>
        <v>0</v>
      </c>
      <c r="H28" s="91">
        <f t="shared" si="1"/>
        <v>0</v>
      </c>
      <c r="I28" s="91">
        <f t="shared" si="2"/>
        <v>560.280373831776</v>
      </c>
    </row>
    <row r="29" ht="20.25" customHeight="1" spans="1:9">
      <c r="A29" s="20"/>
      <c r="B29" s="114" t="s">
        <v>135</v>
      </c>
      <c r="C29" s="9">
        <v>0</v>
      </c>
      <c r="D29" s="9">
        <v>0</v>
      </c>
      <c r="E29" s="98">
        <v>0</v>
      </c>
      <c r="F29" s="97">
        <v>0</v>
      </c>
      <c r="G29" s="91">
        <f t="shared" si="0"/>
        <v>0</v>
      </c>
      <c r="H29" s="91">
        <f t="shared" si="1"/>
        <v>0</v>
      </c>
      <c r="I29" s="91">
        <f t="shared" si="2"/>
        <v>0</v>
      </c>
    </row>
    <row r="30" ht="20.25" customHeight="1" spans="1:9">
      <c r="A30" s="20"/>
      <c r="B30" s="114" t="s">
        <v>136</v>
      </c>
      <c r="C30" s="9">
        <v>0</v>
      </c>
      <c r="D30" s="9">
        <v>0</v>
      </c>
      <c r="E30" s="98">
        <v>0</v>
      </c>
      <c r="F30" s="97">
        <v>0</v>
      </c>
      <c r="G30" s="91">
        <f t="shared" si="0"/>
        <v>0</v>
      </c>
      <c r="H30" s="91">
        <f t="shared" si="1"/>
        <v>0</v>
      </c>
      <c r="I30" s="91">
        <f t="shared" si="2"/>
        <v>0</v>
      </c>
    </row>
    <row r="31" ht="20.25" customHeight="1" spans="1:9">
      <c r="A31" s="20"/>
      <c r="B31" s="114" t="s">
        <v>137</v>
      </c>
      <c r="C31" s="9">
        <v>0</v>
      </c>
      <c r="D31" s="9">
        <v>0</v>
      </c>
      <c r="E31" s="98">
        <v>0</v>
      </c>
      <c r="F31" s="97">
        <v>0</v>
      </c>
      <c r="G31" s="91">
        <f t="shared" si="0"/>
        <v>0</v>
      </c>
      <c r="H31" s="91">
        <f t="shared" si="1"/>
        <v>0</v>
      </c>
      <c r="I31" s="91">
        <f t="shared" si="2"/>
        <v>0</v>
      </c>
    </row>
    <row r="32" ht="20.25" customHeight="1" spans="1:9">
      <c r="A32" s="20"/>
      <c r="B32" s="114" t="s">
        <v>138</v>
      </c>
      <c r="C32" s="9">
        <v>0</v>
      </c>
      <c r="D32" s="9">
        <v>0</v>
      </c>
      <c r="E32" s="98">
        <v>0</v>
      </c>
      <c r="F32" s="97">
        <v>0</v>
      </c>
      <c r="G32" s="91">
        <f t="shared" si="0"/>
        <v>0</v>
      </c>
      <c r="H32" s="91">
        <f t="shared" si="1"/>
        <v>0</v>
      </c>
      <c r="I32" s="91">
        <f t="shared" si="2"/>
        <v>0</v>
      </c>
    </row>
    <row r="33" ht="20.25" customHeight="1" spans="1:9">
      <c r="A33" s="20"/>
      <c r="B33" s="114" t="s">
        <v>139</v>
      </c>
      <c r="C33" s="9">
        <v>0</v>
      </c>
      <c r="D33" s="9">
        <v>0</v>
      </c>
      <c r="E33" s="98">
        <v>37</v>
      </c>
      <c r="F33" s="97">
        <v>32</v>
      </c>
      <c r="G33" s="91">
        <f t="shared" si="0"/>
        <v>0</v>
      </c>
      <c r="H33" s="91">
        <f t="shared" si="1"/>
        <v>0</v>
      </c>
      <c r="I33" s="91">
        <f t="shared" si="2"/>
        <v>86.4864864864865</v>
      </c>
    </row>
    <row r="34" ht="20.25" customHeight="1" spans="1:9">
      <c r="A34" s="20"/>
      <c r="B34" s="114" t="s">
        <v>140</v>
      </c>
      <c r="C34" s="9">
        <v>0</v>
      </c>
      <c r="D34" s="9">
        <v>0</v>
      </c>
      <c r="E34" s="98">
        <v>0</v>
      </c>
      <c r="F34" s="97">
        <v>0</v>
      </c>
      <c r="G34" s="91">
        <f t="shared" si="0"/>
        <v>0</v>
      </c>
      <c r="H34" s="91">
        <f t="shared" si="1"/>
        <v>0</v>
      </c>
      <c r="I34" s="91">
        <f t="shared" si="2"/>
        <v>0</v>
      </c>
    </row>
    <row r="35" ht="20.25" customHeight="1" spans="1:9">
      <c r="A35" s="20"/>
      <c r="B35" s="114" t="s">
        <v>141</v>
      </c>
      <c r="C35" s="9">
        <v>0</v>
      </c>
      <c r="D35" s="9">
        <v>0</v>
      </c>
      <c r="E35" s="98">
        <v>291</v>
      </c>
      <c r="F35" s="97">
        <v>362</v>
      </c>
      <c r="G35" s="91">
        <f t="shared" si="0"/>
        <v>0</v>
      </c>
      <c r="H35" s="91">
        <f t="shared" si="1"/>
        <v>0</v>
      </c>
      <c r="I35" s="91">
        <f t="shared" si="2"/>
        <v>124.398625429553</v>
      </c>
    </row>
    <row r="36" ht="20.25" customHeight="1" spans="1:9">
      <c r="A36" s="20"/>
      <c r="B36" s="114" t="s">
        <v>142</v>
      </c>
      <c r="C36" s="9">
        <v>0</v>
      </c>
      <c r="D36" s="9">
        <v>0</v>
      </c>
      <c r="E36" s="98">
        <v>688</v>
      </c>
      <c r="F36" s="97">
        <v>615</v>
      </c>
      <c r="G36" s="91">
        <f t="shared" si="0"/>
        <v>0</v>
      </c>
      <c r="H36" s="91">
        <f t="shared" si="1"/>
        <v>0</v>
      </c>
      <c r="I36" s="91">
        <f t="shared" si="2"/>
        <v>89.3895348837209</v>
      </c>
    </row>
    <row r="37" ht="20.25" customHeight="1" spans="1:9">
      <c r="A37" s="20"/>
      <c r="B37" s="114" t="s">
        <v>143</v>
      </c>
      <c r="C37" s="9">
        <v>4730</v>
      </c>
      <c r="D37" s="9">
        <v>1437</v>
      </c>
      <c r="E37" s="98">
        <v>1418</v>
      </c>
      <c r="F37" s="97">
        <f>SUM(F38:F47)</f>
        <v>1437</v>
      </c>
      <c r="G37" s="91">
        <f t="shared" si="0"/>
        <v>30.3805496828753</v>
      </c>
      <c r="H37" s="91">
        <f t="shared" si="1"/>
        <v>100</v>
      </c>
      <c r="I37" s="91">
        <f t="shared" si="2"/>
        <v>101.339915373766</v>
      </c>
    </row>
    <row r="38" ht="20.25" customHeight="1" spans="1:9">
      <c r="A38" s="20"/>
      <c r="B38" s="114" t="s">
        <v>144</v>
      </c>
      <c r="C38" s="9">
        <v>0</v>
      </c>
      <c r="D38" s="9">
        <v>0</v>
      </c>
      <c r="E38" s="98">
        <v>995</v>
      </c>
      <c r="F38" s="97">
        <v>1035</v>
      </c>
      <c r="G38" s="91">
        <f t="shared" si="0"/>
        <v>0</v>
      </c>
      <c r="H38" s="91">
        <f t="shared" si="1"/>
        <v>0</v>
      </c>
      <c r="I38" s="91">
        <f t="shared" si="2"/>
        <v>104.020100502513</v>
      </c>
    </row>
    <row r="39" ht="20.25" customHeight="1" spans="1:9">
      <c r="A39" s="20"/>
      <c r="B39" s="114" t="s">
        <v>145</v>
      </c>
      <c r="C39" s="9">
        <v>0</v>
      </c>
      <c r="D39" s="9">
        <v>0</v>
      </c>
      <c r="E39" s="98">
        <v>0</v>
      </c>
      <c r="F39" s="97">
        <v>3</v>
      </c>
      <c r="G39" s="91">
        <f t="shared" si="0"/>
        <v>0</v>
      </c>
      <c r="H39" s="91">
        <f t="shared" si="1"/>
        <v>0</v>
      </c>
      <c r="I39" s="91">
        <f t="shared" si="2"/>
        <v>0</v>
      </c>
    </row>
    <row r="40" ht="20.25" customHeight="1" spans="1:9">
      <c r="A40" s="20"/>
      <c r="B40" s="114" t="s">
        <v>146</v>
      </c>
      <c r="C40" s="9">
        <v>0</v>
      </c>
      <c r="D40" s="9">
        <v>0</v>
      </c>
      <c r="E40" s="98">
        <v>0</v>
      </c>
      <c r="F40" s="97">
        <v>0</v>
      </c>
      <c r="G40" s="91">
        <f t="shared" si="0"/>
        <v>0</v>
      </c>
      <c r="H40" s="91">
        <f t="shared" si="1"/>
        <v>0</v>
      </c>
      <c r="I40" s="91">
        <f t="shared" si="2"/>
        <v>0</v>
      </c>
    </row>
    <row r="41" ht="20.25" customHeight="1" spans="1:9">
      <c r="A41" s="20"/>
      <c r="B41" s="114" t="s">
        <v>147</v>
      </c>
      <c r="C41" s="9">
        <v>0</v>
      </c>
      <c r="D41" s="9">
        <v>0</v>
      </c>
      <c r="E41" s="98">
        <v>69</v>
      </c>
      <c r="F41" s="97">
        <v>20</v>
      </c>
      <c r="G41" s="91">
        <f t="shared" si="0"/>
        <v>0</v>
      </c>
      <c r="H41" s="91">
        <f t="shared" si="1"/>
        <v>0</v>
      </c>
      <c r="I41" s="91">
        <f t="shared" si="2"/>
        <v>28.9855072463768</v>
      </c>
    </row>
    <row r="42" ht="20.25" customHeight="1" spans="1:9">
      <c r="A42" s="20"/>
      <c r="B42" s="114" t="s">
        <v>148</v>
      </c>
      <c r="C42" s="9">
        <v>0</v>
      </c>
      <c r="D42" s="9">
        <v>0</v>
      </c>
      <c r="E42" s="98">
        <v>0</v>
      </c>
      <c r="F42" s="97">
        <v>0</v>
      </c>
      <c r="G42" s="91">
        <f t="shared" si="0"/>
        <v>0</v>
      </c>
      <c r="H42" s="91">
        <f t="shared" si="1"/>
        <v>0</v>
      </c>
      <c r="I42" s="91">
        <f t="shared" si="2"/>
        <v>0</v>
      </c>
    </row>
    <row r="43" ht="20.25" customHeight="1" spans="1:9">
      <c r="A43" s="20"/>
      <c r="B43" s="114" t="s">
        <v>149</v>
      </c>
      <c r="C43" s="9">
        <v>0</v>
      </c>
      <c r="D43" s="9">
        <v>0</v>
      </c>
      <c r="E43" s="98">
        <v>0</v>
      </c>
      <c r="F43" s="97">
        <v>0</v>
      </c>
      <c r="G43" s="91">
        <f t="shared" si="0"/>
        <v>0</v>
      </c>
      <c r="H43" s="91">
        <f t="shared" si="1"/>
        <v>0</v>
      </c>
      <c r="I43" s="91">
        <f t="shared" si="2"/>
        <v>0</v>
      </c>
    </row>
    <row r="44" ht="20.25" customHeight="1" spans="1:9">
      <c r="A44" s="20"/>
      <c r="B44" s="114" t="s">
        <v>150</v>
      </c>
      <c r="C44" s="9">
        <v>0</v>
      </c>
      <c r="D44" s="9">
        <v>0</v>
      </c>
      <c r="E44" s="98">
        <v>0</v>
      </c>
      <c r="F44" s="97">
        <v>0</v>
      </c>
      <c r="G44" s="91">
        <f t="shared" si="0"/>
        <v>0</v>
      </c>
      <c r="H44" s="91">
        <f t="shared" si="1"/>
        <v>0</v>
      </c>
      <c r="I44" s="91">
        <f t="shared" si="2"/>
        <v>0</v>
      </c>
    </row>
    <row r="45" ht="20.25" customHeight="1" spans="1:9">
      <c r="A45" s="20"/>
      <c r="B45" s="114" t="s">
        <v>151</v>
      </c>
      <c r="C45" s="9">
        <v>0</v>
      </c>
      <c r="D45" s="9">
        <v>0</v>
      </c>
      <c r="E45" s="98">
        <v>4</v>
      </c>
      <c r="F45" s="97">
        <v>9</v>
      </c>
      <c r="G45" s="91">
        <f t="shared" si="0"/>
        <v>0</v>
      </c>
      <c r="H45" s="91">
        <f t="shared" si="1"/>
        <v>0</v>
      </c>
      <c r="I45" s="91">
        <f t="shared" si="2"/>
        <v>225</v>
      </c>
    </row>
    <row r="46" ht="20.25" customHeight="1" spans="1:9">
      <c r="A46" s="20"/>
      <c r="B46" s="114" t="s">
        <v>152</v>
      </c>
      <c r="C46" s="9">
        <v>0</v>
      </c>
      <c r="D46" s="9">
        <v>0</v>
      </c>
      <c r="E46" s="98">
        <v>161</v>
      </c>
      <c r="F46" s="97">
        <v>174</v>
      </c>
      <c r="G46" s="91">
        <f t="shared" si="0"/>
        <v>0</v>
      </c>
      <c r="H46" s="91">
        <f t="shared" si="1"/>
        <v>0</v>
      </c>
      <c r="I46" s="91">
        <f t="shared" si="2"/>
        <v>108.074534161491</v>
      </c>
    </row>
    <row r="47" ht="20.25" customHeight="1" spans="1:9">
      <c r="A47" s="20"/>
      <c r="B47" s="114" t="s">
        <v>153</v>
      </c>
      <c r="C47" s="9">
        <v>0</v>
      </c>
      <c r="D47" s="9">
        <v>0</v>
      </c>
      <c r="E47" s="98">
        <v>189</v>
      </c>
      <c r="F47" s="97">
        <v>196</v>
      </c>
      <c r="G47" s="91">
        <f t="shared" si="0"/>
        <v>0</v>
      </c>
      <c r="H47" s="91">
        <f t="shared" si="1"/>
        <v>0</v>
      </c>
      <c r="I47" s="91">
        <f t="shared" si="2"/>
        <v>103.703703703704</v>
      </c>
    </row>
    <row r="48" ht="20.25" customHeight="1" spans="1:9">
      <c r="A48" s="20"/>
      <c r="B48" s="114" t="s">
        <v>154</v>
      </c>
      <c r="C48" s="9">
        <v>427</v>
      </c>
      <c r="D48" s="9">
        <v>384</v>
      </c>
      <c r="E48" s="98">
        <v>284</v>
      </c>
      <c r="F48" s="97">
        <f>SUM(F49:F58)</f>
        <v>384</v>
      </c>
      <c r="G48" s="91">
        <f t="shared" si="0"/>
        <v>89.9297423887588</v>
      </c>
      <c r="H48" s="91">
        <f t="shared" si="1"/>
        <v>100</v>
      </c>
      <c r="I48" s="91">
        <f t="shared" si="2"/>
        <v>135.211267605634</v>
      </c>
    </row>
    <row r="49" ht="20.25" customHeight="1" spans="1:9">
      <c r="A49" s="20"/>
      <c r="B49" s="114" t="s">
        <v>155</v>
      </c>
      <c r="C49" s="9">
        <v>0</v>
      </c>
      <c r="D49" s="9">
        <v>0</v>
      </c>
      <c r="E49" s="98">
        <v>102</v>
      </c>
      <c r="F49" s="97">
        <v>193</v>
      </c>
      <c r="G49" s="91">
        <f t="shared" si="0"/>
        <v>0</v>
      </c>
      <c r="H49" s="91">
        <f t="shared" si="1"/>
        <v>0</v>
      </c>
      <c r="I49" s="91">
        <f t="shared" si="2"/>
        <v>189.21568627451</v>
      </c>
    </row>
    <row r="50" ht="20.25" customHeight="1" spans="1:9">
      <c r="A50" s="20"/>
      <c r="B50" s="114" t="s">
        <v>156</v>
      </c>
      <c r="C50" s="9">
        <v>0</v>
      </c>
      <c r="D50" s="9">
        <v>0</v>
      </c>
      <c r="E50" s="98">
        <v>0</v>
      </c>
      <c r="F50" s="97">
        <v>0</v>
      </c>
      <c r="G50" s="91">
        <f t="shared" si="0"/>
        <v>0</v>
      </c>
      <c r="H50" s="91">
        <f t="shared" si="1"/>
        <v>0</v>
      </c>
      <c r="I50" s="91">
        <f t="shared" si="2"/>
        <v>0</v>
      </c>
    </row>
    <row r="51" ht="20.25" customHeight="1" spans="1:9">
      <c r="A51" s="20"/>
      <c r="B51" s="114" t="s">
        <v>157</v>
      </c>
      <c r="C51" s="9">
        <v>0</v>
      </c>
      <c r="D51" s="9">
        <v>0</v>
      </c>
      <c r="E51" s="98">
        <v>0</v>
      </c>
      <c r="F51" s="97">
        <v>0</v>
      </c>
      <c r="G51" s="91">
        <f t="shared" si="0"/>
        <v>0</v>
      </c>
      <c r="H51" s="91">
        <f t="shared" si="1"/>
        <v>0</v>
      </c>
      <c r="I51" s="91">
        <f t="shared" si="2"/>
        <v>0</v>
      </c>
    </row>
    <row r="52" ht="20.25" customHeight="1" spans="1:9">
      <c r="A52" s="20"/>
      <c r="B52" s="114" t="s">
        <v>158</v>
      </c>
      <c r="C52" s="9">
        <v>0</v>
      </c>
      <c r="D52" s="9">
        <v>0</v>
      </c>
      <c r="E52" s="98">
        <v>0</v>
      </c>
      <c r="F52" s="97">
        <v>0</v>
      </c>
      <c r="G52" s="91">
        <f t="shared" si="0"/>
        <v>0</v>
      </c>
      <c r="H52" s="91">
        <f t="shared" si="1"/>
        <v>0</v>
      </c>
      <c r="I52" s="91">
        <f t="shared" si="2"/>
        <v>0</v>
      </c>
    </row>
    <row r="53" ht="20.25" customHeight="1" spans="1:9">
      <c r="A53" s="20"/>
      <c r="B53" s="114" t="s">
        <v>159</v>
      </c>
      <c r="C53" s="9">
        <v>0</v>
      </c>
      <c r="D53" s="9">
        <v>0</v>
      </c>
      <c r="E53" s="98">
        <v>0</v>
      </c>
      <c r="F53" s="97">
        <v>0</v>
      </c>
      <c r="G53" s="91">
        <f t="shared" si="0"/>
        <v>0</v>
      </c>
      <c r="H53" s="91">
        <f t="shared" si="1"/>
        <v>0</v>
      </c>
      <c r="I53" s="91">
        <f t="shared" si="2"/>
        <v>0</v>
      </c>
    </row>
    <row r="54" ht="20.25" customHeight="1" spans="1:9">
      <c r="A54" s="20"/>
      <c r="B54" s="114" t="s">
        <v>160</v>
      </c>
      <c r="C54" s="9">
        <v>0</v>
      </c>
      <c r="D54" s="9">
        <v>0</v>
      </c>
      <c r="E54" s="98">
        <v>0</v>
      </c>
      <c r="F54" s="97">
        <v>0</v>
      </c>
      <c r="G54" s="91">
        <f t="shared" si="0"/>
        <v>0</v>
      </c>
      <c r="H54" s="91">
        <f t="shared" si="1"/>
        <v>0</v>
      </c>
      <c r="I54" s="91">
        <f t="shared" si="2"/>
        <v>0</v>
      </c>
    </row>
    <row r="55" ht="20.25" customHeight="1" spans="1:9">
      <c r="A55" s="20"/>
      <c r="B55" s="114" t="s">
        <v>161</v>
      </c>
      <c r="C55" s="9">
        <v>0</v>
      </c>
      <c r="D55" s="9">
        <v>0</v>
      </c>
      <c r="E55" s="98">
        <v>0</v>
      </c>
      <c r="F55" s="97">
        <v>0</v>
      </c>
      <c r="G55" s="91">
        <f t="shared" si="0"/>
        <v>0</v>
      </c>
      <c r="H55" s="91">
        <f t="shared" si="1"/>
        <v>0</v>
      </c>
      <c r="I55" s="91">
        <f t="shared" si="2"/>
        <v>0</v>
      </c>
    </row>
    <row r="56" ht="20.25" customHeight="1" spans="1:9">
      <c r="A56" s="20"/>
      <c r="B56" s="114" t="s">
        <v>162</v>
      </c>
      <c r="C56" s="9">
        <v>0</v>
      </c>
      <c r="D56" s="9">
        <v>0</v>
      </c>
      <c r="E56" s="98">
        <v>57</v>
      </c>
      <c r="F56" s="97">
        <v>59</v>
      </c>
      <c r="G56" s="91">
        <f t="shared" si="0"/>
        <v>0</v>
      </c>
      <c r="H56" s="91">
        <f t="shared" si="1"/>
        <v>0</v>
      </c>
      <c r="I56" s="91">
        <f t="shared" si="2"/>
        <v>103.508771929825</v>
      </c>
    </row>
    <row r="57" ht="20.25" customHeight="1" spans="1:9">
      <c r="A57" s="20"/>
      <c r="B57" s="114" t="s">
        <v>163</v>
      </c>
      <c r="C57" s="9">
        <v>0</v>
      </c>
      <c r="D57" s="9">
        <v>0</v>
      </c>
      <c r="E57" s="98">
        <v>125</v>
      </c>
      <c r="F57" s="97">
        <v>132</v>
      </c>
      <c r="G57" s="91">
        <f t="shared" si="0"/>
        <v>0</v>
      </c>
      <c r="H57" s="91">
        <f t="shared" si="1"/>
        <v>0</v>
      </c>
      <c r="I57" s="91">
        <f t="shared" si="2"/>
        <v>105.6</v>
      </c>
    </row>
    <row r="58" ht="20.25" customHeight="1" spans="1:9">
      <c r="A58" s="20"/>
      <c r="B58" s="114" t="s">
        <v>164</v>
      </c>
      <c r="C58" s="9">
        <v>0</v>
      </c>
      <c r="D58" s="9">
        <v>0</v>
      </c>
      <c r="E58" s="98">
        <v>0</v>
      </c>
      <c r="F58" s="97">
        <v>0</v>
      </c>
      <c r="G58" s="91">
        <f t="shared" si="0"/>
        <v>0</v>
      </c>
      <c r="H58" s="91">
        <f t="shared" si="1"/>
        <v>0</v>
      </c>
      <c r="I58" s="91">
        <f t="shared" si="2"/>
        <v>0</v>
      </c>
    </row>
    <row r="59" ht="20.25" customHeight="1" spans="1:9">
      <c r="A59" s="20"/>
      <c r="B59" s="114" t="s">
        <v>165</v>
      </c>
      <c r="C59" s="9">
        <v>2226</v>
      </c>
      <c r="D59" s="9">
        <v>1072</v>
      </c>
      <c r="E59" s="98">
        <v>1080</v>
      </c>
      <c r="F59" s="97">
        <f>SUM(F60:F69)</f>
        <v>975</v>
      </c>
      <c r="G59" s="91">
        <f t="shared" si="0"/>
        <v>43.800539083558</v>
      </c>
      <c r="H59" s="91">
        <f t="shared" si="1"/>
        <v>90.9514925373134</v>
      </c>
      <c r="I59" s="91">
        <f t="shared" si="2"/>
        <v>90.2777777777778</v>
      </c>
    </row>
    <row r="60" ht="20.25" customHeight="1" spans="1:9">
      <c r="A60" s="20"/>
      <c r="B60" s="114" t="s">
        <v>166</v>
      </c>
      <c r="C60" s="9">
        <v>0</v>
      </c>
      <c r="D60" s="9">
        <v>0</v>
      </c>
      <c r="E60" s="98">
        <v>500</v>
      </c>
      <c r="F60" s="97">
        <v>545</v>
      </c>
      <c r="G60" s="91">
        <f t="shared" si="0"/>
        <v>0</v>
      </c>
      <c r="H60" s="91">
        <f t="shared" si="1"/>
        <v>0</v>
      </c>
      <c r="I60" s="91">
        <f t="shared" si="2"/>
        <v>109</v>
      </c>
    </row>
    <row r="61" ht="20.25" customHeight="1" spans="1:9">
      <c r="A61" s="20"/>
      <c r="B61" s="114" t="s">
        <v>167</v>
      </c>
      <c r="C61" s="9">
        <v>0</v>
      </c>
      <c r="D61" s="9">
        <v>0</v>
      </c>
      <c r="E61" s="98">
        <v>0</v>
      </c>
      <c r="F61" s="97">
        <v>0</v>
      </c>
      <c r="G61" s="91">
        <f t="shared" si="0"/>
        <v>0</v>
      </c>
      <c r="H61" s="91">
        <f t="shared" si="1"/>
        <v>0</v>
      </c>
      <c r="I61" s="91">
        <f t="shared" si="2"/>
        <v>0</v>
      </c>
    </row>
    <row r="62" ht="20.25" customHeight="1" spans="1:9">
      <c r="A62" s="20"/>
      <c r="B62" s="114" t="s">
        <v>168</v>
      </c>
      <c r="C62" s="9">
        <v>0</v>
      </c>
      <c r="D62" s="9">
        <v>0</v>
      </c>
      <c r="E62" s="98">
        <v>0</v>
      </c>
      <c r="F62" s="97">
        <v>0</v>
      </c>
      <c r="G62" s="91">
        <f t="shared" si="0"/>
        <v>0</v>
      </c>
      <c r="H62" s="91">
        <f t="shared" si="1"/>
        <v>0</v>
      </c>
      <c r="I62" s="91">
        <f t="shared" si="2"/>
        <v>0</v>
      </c>
    </row>
    <row r="63" ht="20.25" customHeight="1" spans="1:9">
      <c r="A63" s="20"/>
      <c r="B63" s="114" t="s">
        <v>169</v>
      </c>
      <c r="C63" s="9">
        <v>0</v>
      </c>
      <c r="D63" s="9">
        <v>0</v>
      </c>
      <c r="E63" s="98">
        <v>0</v>
      </c>
      <c r="F63" s="97">
        <v>0</v>
      </c>
      <c r="G63" s="91">
        <f t="shared" si="0"/>
        <v>0</v>
      </c>
      <c r="H63" s="91">
        <f t="shared" si="1"/>
        <v>0</v>
      </c>
      <c r="I63" s="91">
        <f t="shared" si="2"/>
        <v>0</v>
      </c>
    </row>
    <row r="64" ht="20.25" customHeight="1" spans="1:9">
      <c r="A64" s="20"/>
      <c r="B64" s="114" t="s">
        <v>170</v>
      </c>
      <c r="C64" s="9">
        <v>0</v>
      </c>
      <c r="D64" s="9">
        <v>0</v>
      </c>
      <c r="E64" s="98">
        <v>46</v>
      </c>
      <c r="F64" s="97">
        <v>0</v>
      </c>
      <c r="G64" s="91">
        <f t="shared" si="0"/>
        <v>0</v>
      </c>
      <c r="H64" s="91">
        <f t="shared" si="1"/>
        <v>0</v>
      </c>
      <c r="I64" s="91">
        <f t="shared" si="2"/>
        <v>0</v>
      </c>
    </row>
    <row r="65" ht="20.25" customHeight="1" spans="1:9">
      <c r="A65" s="20"/>
      <c r="B65" s="114" t="s">
        <v>171</v>
      </c>
      <c r="C65" s="9">
        <v>0</v>
      </c>
      <c r="D65" s="9">
        <v>0</v>
      </c>
      <c r="E65" s="98">
        <v>0</v>
      </c>
      <c r="F65" s="97">
        <v>0</v>
      </c>
      <c r="G65" s="91">
        <f t="shared" si="0"/>
        <v>0</v>
      </c>
      <c r="H65" s="91">
        <f t="shared" si="1"/>
        <v>0</v>
      </c>
      <c r="I65" s="91">
        <f t="shared" si="2"/>
        <v>0</v>
      </c>
    </row>
    <row r="66" ht="20.25" customHeight="1" spans="1:9">
      <c r="A66" s="20"/>
      <c r="B66" s="114" t="s">
        <v>172</v>
      </c>
      <c r="C66" s="9">
        <v>0</v>
      </c>
      <c r="D66" s="9">
        <v>0</v>
      </c>
      <c r="E66" s="98">
        <v>21</v>
      </c>
      <c r="F66" s="97">
        <v>0</v>
      </c>
      <c r="G66" s="91">
        <f t="shared" si="0"/>
        <v>0</v>
      </c>
      <c r="H66" s="91">
        <f t="shared" si="1"/>
        <v>0</v>
      </c>
      <c r="I66" s="91">
        <f t="shared" si="2"/>
        <v>0</v>
      </c>
    </row>
    <row r="67" ht="20.25" customHeight="1" spans="1:9">
      <c r="A67" s="20"/>
      <c r="B67" s="114" t="s">
        <v>173</v>
      </c>
      <c r="C67" s="9">
        <v>0</v>
      </c>
      <c r="D67" s="9">
        <v>0</v>
      </c>
      <c r="E67" s="98">
        <v>21</v>
      </c>
      <c r="F67" s="97">
        <v>163</v>
      </c>
      <c r="G67" s="91">
        <f t="shared" si="0"/>
        <v>0</v>
      </c>
      <c r="H67" s="91">
        <f t="shared" si="1"/>
        <v>0</v>
      </c>
      <c r="I67" s="91">
        <f t="shared" si="2"/>
        <v>776.190476190476</v>
      </c>
    </row>
    <row r="68" ht="20.25" customHeight="1" spans="1:9">
      <c r="A68" s="20"/>
      <c r="B68" s="114" t="s">
        <v>174</v>
      </c>
      <c r="C68" s="9">
        <v>0</v>
      </c>
      <c r="D68" s="9">
        <v>0</v>
      </c>
      <c r="E68" s="98">
        <v>255</v>
      </c>
      <c r="F68" s="97">
        <v>267</v>
      </c>
      <c r="G68" s="91">
        <f t="shared" ref="G68:G131" si="3">IF(C68&lt;&gt;0,(F68/C68)*100,0)</f>
        <v>0</v>
      </c>
      <c r="H68" s="91">
        <f t="shared" ref="H68:H131" si="4">IF(D68&lt;&gt;0,(F68/D68)*100,0)</f>
        <v>0</v>
      </c>
      <c r="I68" s="91">
        <f t="shared" ref="I68:I131" si="5">IF(E68&lt;&gt;0,(F68/E68)*100,0)</f>
        <v>104.705882352941</v>
      </c>
    </row>
    <row r="69" ht="20.25" customHeight="1" spans="1:9">
      <c r="A69" s="20"/>
      <c r="B69" s="114" t="s">
        <v>175</v>
      </c>
      <c r="C69" s="9">
        <v>0</v>
      </c>
      <c r="D69" s="9">
        <v>0</v>
      </c>
      <c r="E69" s="98">
        <v>237</v>
      </c>
      <c r="F69" s="97">
        <v>0</v>
      </c>
      <c r="G69" s="91">
        <f t="shared" si="3"/>
        <v>0</v>
      </c>
      <c r="H69" s="91">
        <f t="shared" si="4"/>
        <v>0</v>
      </c>
      <c r="I69" s="91">
        <f t="shared" si="5"/>
        <v>0</v>
      </c>
    </row>
    <row r="70" ht="20.25" customHeight="1" spans="1:9">
      <c r="A70" s="20"/>
      <c r="B70" s="114" t="s">
        <v>176</v>
      </c>
      <c r="C70" s="9">
        <v>1500</v>
      </c>
      <c r="D70" s="9">
        <v>967</v>
      </c>
      <c r="E70" s="98">
        <v>89</v>
      </c>
      <c r="F70" s="97">
        <f>SUM(F71:F77)</f>
        <v>967</v>
      </c>
      <c r="G70" s="91">
        <f t="shared" si="3"/>
        <v>64.4666666666667</v>
      </c>
      <c r="H70" s="91">
        <f t="shared" si="4"/>
        <v>100</v>
      </c>
      <c r="I70" s="91">
        <f t="shared" si="5"/>
        <v>1086.51685393258</v>
      </c>
    </row>
    <row r="71" ht="20.25" customHeight="1" spans="1:9">
      <c r="A71" s="20"/>
      <c r="B71" s="114" t="s">
        <v>177</v>
      </c>
      <c r="C71" s="9">
        <v>0</v>
      </c>
      <c r="D71" s="9">
        <v>0</v>
      </c>
      <c r="E71" s="98">
        <v>0</v>
      </c>
      <c r="F71" s="97">
        <v>0</v>
      </c>
      <c r="G71" s="91">
        <f t="shared" si="3"/>
        <v>0</v>
      </c>
      <c r="H71" s="91">
        <f t="shared" si="4"/>
        <v>0</v>
      </c>
      <c r="I71" s="91">
        <f t="shared" si="5"/>
        <v>0</v>
      </c>
    </row>
    <row r="72" ht="20.25" customHeight="1" spans="1:9">
      <c r="A72" s="20"/>
      <c r="B72" s="114" t="s">
        <v>178</v>
      </c>
      <c r="C72" s="9">
        <v>0</v>
      </c>
      <c r="D72" s="9">
        <v>0</v>
      </c>
      <c r="E72" s="98">
        <v>0</v>
      </c>
      <c r="F72" s="97">
        <v>0</v>
      </c>
      <c r="G72" s="91">
        <f t="shared" si="3"/>
        <v>0</v>
      </c>
      <c r="H72" s="91">
        <f t="shared" si="4"/>
        <v>0</v>
      </c>
      <c r="I72" s="91">
        <f t="shared" si="5"/>
        <v>0</v>
      </c>
    </row>
    <row r="73" ht="20.25" customHeight="1" spans="1:9">
      <c r="A73" s="20"/>
      <c r="B73" s="114" t="s">
        <v>179</v>
      </c>
      <c r="C73" s="9">
        <v>0</v>
      </c>
      <c r="D73" s="9">
        <v>0</v>
      </c>
      <c r="E73" s="98">
        <v>0</v>
      </c>
      <c r="F73" s="97">
        <v>0</v>
      </c>
      <c r="G73" s="91">
        <f t="shared" si="3"/>
        <v>0</v>
      </c>
      <c r="H73" s="91">
        <f t="shared" si="4"/>
        <v>0</v>
      </c>
      <c r="I73" s="91">
        <f t="shared" si="5"/>
        <v>0</v>
      </c>
    </row>
    <row r="74" ht="20.25" customHeight="1" spans="1:9">
      <c r="A74" s="20"/>
      <c r="B74" s="114" t="s">
        <v>180</v>
      </c>
      <c r="C74" s="9">
        <v>0</v>
      </c>
      <c r="D74" s="9">
        <v>0</v>
      </c>
      <c r="E74" s="98">
        <v>0</v>
      </c>
      <c r="F74" s="97">
        <v>0</v>
      </c>
      <c r="G74" s="91">
        <f t="shared" si="3"/>
        <v>0</v>
      </c>
      <c r="H74" s="91">
        <f t="shared" si="4"/>
        <v>0</v>
      </c>
      <c r="I74" s="91">
        <f t="shared" si="5"/>
        <v>0</v>
      </c>
    </row>
    <row r="75" ht="20.25" customHeight="1" spans="1:9">
      <c r="A75" s="20"/>
      <c r="B75" s="114" t="s">
        <v>181</v>
      </c>
      <c r="C75" s="9">
        <v>0</v>
      </c>
      <c r="D75" s="9">
        <v>0</v>
      </c>
      <c r="E75" s="98">
        <v>0</v>
      </c>
      <c r="F75" s="97">
        <v>0</v>
      </c>
      <c r="G75" s="91">
        <f t="shared" si="3"/>
        <v>0</v>
      </c>
      <c r="H75" s="91">
        <f t="shared" si="4"/>
        <v>0</v>
      </c>
      <c r="I75" s="91">
        <f t="shared" si="5"/>
        <v>0</v>
      </c>
    </row>
    <row r="76" ht="20.25" customHeight="1" spans="1:9">
      <c r="A76" s="20"/>
      <c r="B76" s="114" t="s">
        <v>182</v>
      </c>
      <c r="C76" s="9">
        <v>0</v>
      </c>
      <c r="D76" s="9">
        <v>0</v>
      </c>
      <c r="E76" s="98">
        <v>0</v>
      </c>
      <c r="F76" s="97">
        <v>0</v>
      </c>
      <c r="G76" s="91">
        <f t="shared" si="3"/>
        <v>0</v>
      </c>
      <c r="H76" s="91">
        <f t="shared" si="4"/>
        <v>0</v>
      </c>
      <c r="I76" s="91">
        <f t="shared" si="5"/>
        <v>0</v>
      </c>
    </row>
    <row r="77" ht="20.25" customHeight="1" spans="1:9">
      <c r="A77" s="20"/>
      <c r="B77" s="114" t="s">
        <v>183</v>
      </c>
      <c r="C77" s="9">
        <v>0</v>
      </c>
      <c r="D77" s="9">
        <v>0</v>
      </c>
      <c r="E77" s="98">
        <v>89</v>
      </c>
      <c r="F77" s="97">
        <v>967</v>
      </c>
      <c r="G77" s="91">
        <f t="shared" si="3"/>
        <v>0</v>
      </c>
      <c r="H77" s="91">
        <f t="shared" si="4"/>
        <v>0</v>
      </c>
      <c r="I77" s="91">
        <f t="shared" si="5"/>
        <v>1086.51685393258</v>
      </c>
    </row>
    <row r="78" ht="20.25" customHeight="1" spans="1:9">
      <c r="A78" s="20"/>
      <c r="B78" s="114" t="s">
        <v>184</v>
      </c>
      <c r="C78" s="9">
        <v>69</v>
      </c>
      <c r="D78" s="9">
        <v>30</v>
      </c>
      <c r="E78" s="98">
        <v>29</v>
      </c>
      <c r="F78" s="97">
        <f>SUM(F79:F86)</f>
        <v>30</v>
      </c>
      <c r="G78" s="91">
        <f t="shared" si="3"/>
        <v>43.4782608695652</v>
      </c>
      <c r="H78" s="91">
        <f t="shared" si="4"/>
        <v>100</v>
      </c>
      <c r="I78" s="91">
        <f t="shared" si="5"/>
        <v>103.448275862069</v>
      </c>
    </row>
    <row r="79" ht="20.25" customHeight="1" spans="1:9">
      <c r="A79" s="20"/>
      <c r="B79" s="114" t="s">
        <v>185</v>
      </c>
      <c r="C79" s="9">
        <v>0</v>
      </c>
      <c r="D79" s="9">
        <v>0</v>
      </c>
      <c r="E79" s="98">
        <v>0</v>
      </c>
      <c r="F79" s="97">
        <v>14</v>
      </c>
      <c r="G79" s="91">
        <f t="shared" si="3"/>
        <v>0</v>
      </c>
      <c r="H79" s="91">
        <f t="shared" si="4"/>
        <v>0</v>
      </c>
      <c r="I79" s="91">
        <f t="shared" si="5"/>
        <v>0</v>
      </c>
    </row>
    <row r="80" ht="20.25" customHeight="1" spans="1:9">
      <c r="A80" s="20"/>
      <c r="B80" s="114" t="s">
        <v>186</v>
      </c>
      <c r="C80" s="9">
        <v>0</v>
      </c>
      <c r="D80" s="9">
        <v>0</v>
      </c>
      <c r="E80" s="98">
        <v>0</v>
      </c>
      <c r="F80" s="97">
        <v>0</v>
      </c>
      <c r="G80" s="91">
        <f t="shared" si="3"/>
        <v>0</v>
      </c>
      <c r="H80" s="91">
        <f t="shared" si="4"/>
        <v>0</v>
      </c>
      <c r="I80" s="91">
        <f t="shared" si="5"/>
        <v>0</v>
      </c>
    </row>
    <row r="81" ht="20.25" customHeight="1" spans="1:9">
      <c r="A81" s="20"/>
      <c r="B81" s="114" t="s">
        <v>187</v>
      </c>
      <c r="C81" s="9">
        <v>0</v>
      </c>
      <c r="D81" s="9">
        <v>0</v>
      </c>
      <c r="E81" s="98">
        <v>0</v>
      </c>
      <c r="F81" s="97">
        <v>0</v>
      </c>
      <c r="G81" s="91">
        <f t="shared" si="3"/>
        <v>0</v>
      </c>
      <c r="H81" s="91">
        <f t="shared" si="4"/>
        <v>0</v>
      </c>
      <c r="I81" s="91">
        <f t="shared" si="5"/>
        <v>0</v>
      </c>
    </row>
    <row r="82" ht="20.25" customHeight="1" spans="1:9">
      <c r="A82" s="20"/>
      <c r="B82" s="114" t="s">
        <v>188</v>
      </c>
      <c r="C82" s="9">
        <v>0</v>
      </c>
      <c r="D82" s="9">
        <v>0</v>
      </c>
      <c r="E82" s="98">
        <v>29</v>
      </c>
      <c r="F82" s="97">
        <v>9</v>
      </c>
      <c r="G82" s="91">
        <f t="shared" si="3"/>
        <v>0</v>
      </c>
      <c r="H82" s="91">
        <f t="shared" si="4"/>
        <v>0</v>
      </c>
      <c r="I82" s="91">
        <f t="shared" si="5"/>
        <v>31.0344827586207</v>
      </c>
    </row>
    <row r="83" ht="20.25" customHeight="1" spans="1:9">
      <c r="A83" s="20"/>
      <c r="B83" s="114" t="s">
        <v>189</v>
      </c>
      <c r="C83" s="9">
        <v>0</v>
      </c>
      <c r="D83" s="9">
        <v>0</v>
      </c>
      <c r="E83" s="98">
        <v>0</v>
      </c>
      <c r="F83" s="97">
        <v>0</v>
      </c>
      <c r="G83" s="91">
        <f t="shared" si="3"/>
        <v>0</v>
      </c>
      <c r="H83" s="91">
        <f t="shared" si="4"/>
        <v>0</v>
      </c>
      <c r="I83" s="91">
        <f t="shared" si="5"/>
        <v>0</v>
      </c>
    </row>
    <row r="84" ht="20.25" customHeight="1" spans="1:9">
      <c r="A84" s="20"/>
      <c r="B84" s="114" t="s">
        <v>190</v>
      </c>
      <c r="C84" s="9">
        <v>0</v>
      </c>
      <c r="D84" s="9">
        <v>0</v>
      </c>
      <c r="E84" s="98">
        <v>0</v>
      </c>
      <c r="F84" s="97">
        <v>0</v>
      </c>
      <c r="G84" s="91">
        <f t="shared" si="3"/>
        <v>0</v>
      </c>
      <c r="H84" s="91">
        <f t="shared" si="4"/>
        <v>0</v>
      </c>
      <c r="I84" s="91">
        <f t="shared" si="5"/>
        <v>0</v>
      </c>
    </row>
    <row r="85" ht="20.25" customHeight="1" spans="1:9">
      <c r="A85" s="20"/>
      <c r="B85" s="114" t="s">
        <v>191</v>
      </c>
      <c r="C85" s="9">
        <v>0</v>
      </c>
      <c r="D85" s="9">
        <v>0</v>
      </c>
      <c r="E85" s="98">
        <v>0</v>
      </c>
      <c r="F85" s="97">
        <v>0</v>
      </c>
      <c r="G85" s="91">
        <f t="shared" si="3"/>
        <v>0</v>
      </c>
      <c r="H85" s="91">
        <f t="shared" si="4"/>
        <v>0</v>
      </c>
      <c r="I85" s="91">
        <f t="shared" si="5"/>
        <v>0</v>
      </c>
    </row>
    <row r="86" ht="20.25" customHeight="1" spans="1:9">
      <c r="A86" s="20"/>
      <c r="B86" s="114" t="s">
        <v>192</v>
      </c>
      <c r="C86" s="9">
        <v>0</v>
      </c>
      <c r="D86" s="9">
        <v>0</v>
      </c>
      <c r="E86" s="98">
        <v>0</v>
      </c>
      <c r="F86" s="97">
        <v>7</v>
      </c>
      <c r="G86" s="91">
        <f t="shared" si="3"/>
        <v>0</v>
      </c>
      <c r="H86" s="91">
        <f t="shared" si="4"/>
        <v>0</v>
      </c>
      <c r="I86" s="91">
        <f t="shared" si="5"/>
        <v>0</v>
      </c>
    </row>
    <row r="87" ht="20.25" customHeight="1" spans="1:9">
      <c r="A87" s="20"/>
      <c r="B87" s="114" t="s">
        <v>193</v>
      </c>
      <c r="C87" s="9">
        <v>0</v>
      </c>
      <c r="D87" s="9">
        <v>0</v>
      </c>
      <c r="E87" s="98">
        <v>0</v>
      </c>
      <c r="F87" s="97">
        <f>SUM(F88:F99)</f>
        <v>0</v>
      </c>
      <c r="G87" s="91">
        <f t="shared" si="3"/>
        <v>0</v>
      </c>
      <c r="H87" s="91">
        <f t="shared" si="4"/>
        <v>0</v>
      </c>
      <c r="I87" s="91">
        <f t="shared" si="5"/>
        <v>0</v>
      </c>
    </row>
    <row r="88" ht="20.25" customHeight="1" spans="1:9">
      <c r="A88" s="20"/>
      <c r="B88" s="114" t="s">
        <v>194</v>
      </c>
      <c r="C88" s="9">
        <v>0</v>
      </c>
      <c r="D88" s="9">
        <v>0</v>
      </c>
      <c r="E88" s="98">
        <v>0</v>
      </c>
      <c r="F88" s="97">
        <v>0</v>
      </c>
      <c r="G88" s="91">
        <f t="shared" si="3"/>
        <v>0</v>
      </c>
      <c r="H88" s="91">
        <f t="shared" si="4"/>
        <v>0</v>
      </c>
      <c r="I88" s="91">
        <f t="shared" si="5"/>
        <v>0</v>
      </c>
    </row>
    <row r="89" ht="20.25" customHeight="1" spans="1:9">
      <c r="A89" s="20"/>
      <c r="B89" s="114" t="s">
        <v>195</v>
      </c>
      <c r="C89" s="9">
        <v>0</v>
      </c>
      <c r="D89" s="9">
        <v>0</v>
      </c>
      <c r="E89" s="98">
        <v>0</v>
      </c>
      <c r="F89" s="97">
        <v>0</v>
      </c>
      <c r="G89" s="91">
        <f t="shared" si="3"/>
        <v>0</v>
      </c>
      <c r="H89" s="91">
        <f t="shared" si="4"/>
        <v>0</v>
      </c>
      <c r="I89" s="91">
        <f t="shared" si="5"/>
        <v>0</v>
      </c>
    </row>
    <row r="90" ht="20.25" customHeight="1" spans="1:9">
      <c r="A90" s="20"/>
      <c r="B90" s="114" t="s">
        <v>196</v>
      </c>
      <c r="C90" s="9">
        <v>0</v>
      </c>
      <c r="D90" s="9">
        <v>0</v>
      </c>
      <c r="E90" s="98">
        <v>0</v>
      </c>
      <c r="F90" s="97">
        <v>0</v>
      </c>
      <c r="G90" s="91">
        <f t="shared" si="3"/>
        <v>0</v>
      </c>
      <c r="H90" s="91">
        <f t="shared" si="4"/>
        <v>0</v>
      </c>
      <c r="I90" s="91">
        <f t="shared" si="5"/>
        <v>0</v>
      </c>
    </row>
    <row r="91" ht="20.25" customHeight="1" spans="1:9">
      <c r="A91" s="20"/>
      <c r="B91" s="114" t="s">
        <v>197</v>
      </c>
      <c r="C91" s="9">
        <v>0</v>
      </c>
      <c r="D91" s="9">
        <v>0</v>
      </c>
      <c r="E91" s="98">
        <v>0</v>
      </c>
      <c r="F91" s="97">
        <v>0</v>
      </c>
      <c r="G91" s="91">
        <f t="shared" si="3"/>
        <v>0</v>
      </c>
      <c r="H91" s="91">
        <f t="shared" si="4"/>
        <v>0</v>
      </c>
      <c r="I91" s="91">
        <f t="shared" si="5"/>
        <v>0</v>
      </c>
    </row>
    <row r="92" ht="20.25" customHeight="1" spans="1:9">
      <c r="A92" s="20"/>
      <c r="B92" s="114" t="s">
        <v>198</v>
      </c>
      <c r="C92" s="9">
        <v>0</v>
      </c>
      <c r="D92" s="9">
        <v>0</v>
      </c>
      <c r="E92" s="98">
        <v>0</v>
      </c>
      <c r="F92" s="97">
        <v>0</v>
      </c>
      <c r="G92" s="91">
        <f t="shared" si="3"/>
        <v>0</v>
      </c>
      <c r="H92" s="91">
        <f t="shared" si="4"/>
        <v>0</v>
      </c>
      <c r="I92" s="91">
        <f t="shared" si="5"/>
        <v>0</v>
      </c>
    </row>
    <row r="93" ht="20.25" customHeight="1" spans="1:9">
      <c r="A93" s="20"/>
      <c r="B93" s="114" t="s">
        <v>199</v>
      </c>
      <c r="C93" s="9">
        <v>0</v>
      </c>
      <c r="D93" s="9">
        <v>0</v>
      </c>
      <c r="E93" s="98">
        <v>0</v>
      </c>
      <c r="F93" s="97">
        <v>0</v>
      </c>
      <c r="G93" s="91">
        <f t="shared" si="3"/>
        <v>0</v>
      </c>
      <c r="H93" s="91">
        <f t="shared" si="4"/>
        <v>0</v>
      </c>
      <c r="I93" s="91">
        <f t="shared" si="5"/>
        <v>0</v>
      </c>
    </row>
    <row r="94" ht="20.25" customHeight="1" spans="1:9">
      <c r="A94" s="20"/>
      <c r="B94" s="114" t="s">
        <v>200</v>
      </c>
      <c r="C94" s="9">
        <v>0</v>
      </c>
      <c r="D94" s="9">
        <v>0</v>
      </c>
      <c r="E94" s="98">
        <v>0</v>
      </c>
      <c r="F94" s="97">
        <v>0</v>
      </c>
      <c r="G94" s="91">
        <f t="shared" si="3"/>
        <v>0</v>
      </c>
      <c r="H94" s="91">
        <f t="shared" si="4"/>
        <v>0</v>
      </c>
      <c r="I94" s="91">
        <f t="shared" si="5"/>
        <v>0</v>
      </c>
    </row>
    <row r="95" ht="20.25" customHeight="1" spans="1:9">
      <c r="A95" s="20"/>
      <c r="B95" s="114" t="s">
        <v>201</v>
      </c>
      <c r="C95" s="9">
        <v>0</v>
      </c>
      <c r="D95" s="9">
        <v>0</v>
      </c>
      <c r="E95" s="98">
        <v>0</v>
      </c>
      <c r="F95" s="97">
        <v>0</v>
      </c>
      <c r="G95" s="91">
        <f t="shared" si="3"/>
        <v>0</v>
      </c>
      <c r="H95" s="91">
        <f t="shared" si="4"/>
        <v>0</v>
      </c>
      <c r="I95" s="91">
        <f t="shared" si="5"/>
        <v>0</v>
      </c>
    </row>
    <row r="96" ht="20.25" customHeight="1" spans="1:9">
      <c r="A96" s="20"/>
      <c r="B96" s="114" t="s">
        <v>202</v>
      </c>
      <c r="C96" s="9">
        <v>0</v>
      </c>
      <c r="D96" s="9">
        <v>0</v>
      </c>
      <c r="E96" s="98">
        <v>0</v>
      </c>
      <c r="F96" s="97">
        <v>0</v>
      </c>
      <c r="G96" s="91">
        <f t="shared" si="3"/>
        <v>0</v>
      </c>
      <c r="H96" s="91">
        <f t="shared" si="4"/>
        <v>0</v>
      </c>
      <c r="I96" s="91">
        <f t="shared" si="5"/>
        <v>0</v>
      </c>
    </row>
    <row r="97" ht="20.25" customHeight="1" spans="1:9">
      <c r="A97" s="20"/>
      <c r="B97" s="114" t="s">
        <v>203</v>
      </c>
      <c r="C97" s="9">
        <v>0</v>
      </c>
      <c r="D97" s="9">
        <v>0</v>
      </c>
      <c r="E97" s="98">
        <v>0</v>
      </c>
      <c r="F97" s="97">
        <v>0</v>
      </c>
      <c r="G97" s="91">
        <f t="shared" si="3"/>
        <v>0</v>
      </c>
      <c r="H97" s="91">
        <f t="shared" si="4"/>
        <v>0</v>
      </c>
      <c r="I97" s="91">
        <f t="shared" si="5"/>
        <v>0</v>
      </c>
    </row>
    <row r="98" ht="20.25" customHeight="1" spans="1:9">
      <c r="A98" s="20"/>
      <c r="B98" s="114" t="s">
        <v>204</v>
      </c>
      <c r="C98" s="9">
        <v>0</v>
      </c>
      <c r="D98" s="9">
        <v>0</v>
      </c>
      <c r="E98" s="98">
        <v>0</v>
      </c>
      <c r="F98" s="97">
        <v>0</v>
      </c>
      <c r="G98" s="91">
        <f t="shared" si="3"/>
        <v>0</v>
      </c>
      <c r="H98" s="91">
        <f t="shared" si="4"/>
        <v>0</v>
      </c>
      <c r="I98" s="91">
        <f t="shared" si="5"/>
        <v>0</v>
      </c>
    </row>
    <row r="99" ht="20.25" customHeight="1" spans="1:9">
      <c r="A99" s="20"/>
      <c r="B99" s="114" t="s">
        <v>205</v>
      </c>
      <c r="C99" s="9">
        <v>0</v>
      </c>
      <c r="D99" s="9">
        <v>0</v>
      </c>
      <c r="E99" s="98">
        <v>0</v>
      </c>
      <c r="F99" s="97">
        <v>0</v>
      </c>
      <c r="G99" s="91">
        <f t="shared" si="3"/>
        <v>0</v>
      </c>
      <c r="H99" s="91">
        <f t="shared" si="4"/>
        <v>0</v>
      </c>
      <c r="I99" s="91">
        <f t="shared" si="5"/>
        <v>0</v>
      </c>
    </row>
    <row r="100" ht="20.25" customHeight="1" spans="1:9">
      <c r="A100" s="20"/>
      <c r="B100" s="114" t="s">
        <v>206</v>
      </c>
      <c r="C100" s="9">
        <v>1090</v>
      </c>
      <c r="D100" s="9">
        <v>560</v>
      </c>
      <c r="E100" s="98">
        <v>574</v>
      </c>
      <c r="F100" s="97">
        <f>SUM(F101:F110)</f>
        <v>560</v>
      </c>
      <c r="G100" s="91">
        <f t="shared" si="3"/>
        <v>51.3761467889908</v>
      </c>
      <c r="H100" s="91">
        <f t="shared" si="4"/>
        <v>100</v>
      </c>
      <c r="I100" s="91">
        <f t="shared" si="5"/>
        <v>97.5609756097561</v>
      </c>
    </row>
    <row r="101" ht="20.25" customHeight="1" spans="1:9">
      <c r="A101" s="20"/>
      <c r="B101" s="114" t="s">
        <v>207</v>
      </c>
      <c r="C101" s="9">
        <v>0</v>
      </c>
      <c r="D101" s="9">
        <v>0</v>
      </c>
      <c r="E101" s="98">
        <v>311</v>
      </c>
      <c r="F101" s="97">
        <v>289</v>
      </c>
      <c r="G101" s="91">
        <f t="shared" si="3"/>
        <v>0</v>
      </c>
      <c r="H101" s="91">
        <f t="shared" si="4"/>
        <v>0</v>
      </c>
      <c r="I101" s="91">
        <f t="shared" si="5"/>
        <v>92.9260450160772</v>
      </c>
    </row>
    <row r="102" ht="20.25" customHeight="1" spans="1:9">
      <c r="A102" s="20"/>
      <c r="B102" s="114" t="s">
        <v>208</v>
      </c>
      <c r="C102" s="9">
        <v>0</v>
      </c>
      <c r="D102" s="9">
        <v>0</v>
      </c>
      <c r="E102" s="98">
        <v>0</v>
      </c>
      <c r="F102" s="97">
        <v>0</v>
      </c>
      <c r="G102" s="91">
        <f t="shared" si="3"/>
        <v>0</v>
      </c>
      <c r="H102" s="91">
        <f t="shared" si="4"/>
        <v>0</v>
      </c>
      <c r="I102" s="91">
        <f t="shared" si="5"/>
        <v>0</v>
      </c>
    </row>
    <row r="103" ht="20.25" customHeight="1" spans="1:9">
      <c r="A103" s="20"/>
      <c r="B103" s="114" t="s">
        <v>209</v>
      </c>
      <c r="C103" s="9">
        <v>0</v>
      </c>
      <c r="D103" s="9">
        <v>0</v>
      </c>
      <c r="E103" s="98">
        <v>0</v>
      </c>
      <c r="F103" s="97">
        <v>0</v>
      </c>
      <c r="G103" s="91">
        <f t="shared" si="3"/>
        <v>0</v>
      </c>
      <c r="H103" s="91">
        <f t="shared" si="4"/>
        <v>0</v>
      </c>
      <c r="I103" s="91">
        <f t="shared" si="5"/>
        <v>0</v>
      </c>
    </row>
    <row r="104" ht="20.25" customHeight="1" spans="1:9">
      <c r="A104" s="20"/>
      <c r="B104" s="114" t="s">
        <v>210</v>
      </c>
      <c r="C104" s="9">
        <v>0</v>
      </c>
      <c r="D104" s="9">
        <v>0</v>
      </c>
      <c r="E104" s="98">
        <v>0</v>
      </c>
      <c r="F104" s="97">
        <v>0</v>
      </c>
      <c r="G104" s="91">
        <f t="shared" si="3"/>
        <v>0</v>
      </c>
      <c r="H104" s="91">
        <f t="shared" si="4"/>
        <v>0</v>
      </c>
      <c r="I104" s="91">
        <f t="shared" si="5"/>
        <v>0</v>
      </c>
    </row>
    <row r="105" ht="20.25" customHeight="1" spans="1:9">
      <c r="A105" s="20"/>
      <c r="B105" s="114" t="s">
        <v>211</v>
      </c>
      <c r="C105" s="9">
        <v>0</v>
      </c>
      <c r="D105" s="9">
        <v>0</v>
      </c>
      <c r="E105" s="98">
        <v>0</v>
      </c>
      <c r="F105" s="97">
        <v>0</v>
      </c>
      <c r="G105" s="91">
        <f t="shared" si="3"/>
        <v>0</v>
      </c>
      <c r="H105" s="91">
        <f t="shared" si="4"/>
        <v>0</v>
      </c>
      <c r="I105" s="91">
        <f t="shared" si="5"/>
        <v>0</v>
      </c>
    </row>
    <row r="106" ht="20.25" customHeight="1" spans="1:9">
      <c r="A106" s="20"/>
      <c r="B106" s="114" t="s">
        <v>212</v>
      </c>
      <c r="C106" s="9">
        <v>0</v>
      </c>
      <c r="D106" s="9">
        <v>0</v>
      </c>
      <c r="E106" s="98">
        <v>0</v>
      </c>
      <c r="F106" s="97">
        <v>0</v>
      </c>
      <c r="G106" s="91">
        <f t="shared" si="3"/>
        <v>0</v>
      </c>
      <c r="H106" s="91">
        <f t="shared" si="4"/>
        <v>0</v>
      </c>
      <c r="I106" s="91">
        <f t="shared" si="5"/>
        <v>0</v>
      </c>
    </row>
    <row r="107" ht="20.25" customHeight="1" spans="1:9">
      <c r="A107" s="20"/>
      <c r="B107" s="114" t="s">
        <v>213</v>
      </c>
      <c r="C107" s="9">
        <v>0</v>
      </c>
      <c r="D107" s="9">
        <v>0</v>
      </c>
      <c r="E107" s="98">
        <v>130</v>
      </c>
      <c r="F107" s="97">
        <v>0</v>
      </c>
      <c r="G107" s="91">
        <f t="shared" si="3"/>
        <v>0</v>
      </c>
      <c r="H107" s="91">
        <f t="shared" si="4"/>
        <v>0</v>
      </c>
      <c r="I107" s="91">
        <f t="shared" si="5"/>
        <v>0</v>
      </c>
    </row>
    <row r="108" ht="20.25" customHeight="1" spans="1:9">
      <c r="A108" s="20"/>
      <c r="B108" s="114" t="s">
        <v>214</v>
      </c>
      <c r="C108" s="9">
        <v>0</v>
      </c>
      <c r="D108" s="9">
        <v>0</v>
      </c>
      <c r="E108" s="98">
        <v>26</v>
      </c>
      <c r="F108" s="97">
        <v>51</v>
      </c>
      <c r="G108" s="91">
        <f t="shared" si="3"/>
        <v>0</v>
      </c>
      <c r="H108" s="91">
        <f t="shared" si="4"/>
        <v>0</v>
      </c>
      <c r="I108" s="91">
        <f t="shared" si="5"/>
        <v>196.153846153846</v>
      </c>
    </row>
    <row r="109" ht="20.25" customHeight="1" spans="1:9">
      <c r="A109" s="20"/>
      <c r="B109" s="114" t="s">
        <v>215</v>
      </c>
      <c r="C109" s="9">
        <v>0</v>
      </c>
      <c r="D109" s="9">
        <v>0</v>
      </c>
      <c r="E109" s="98">
        <v>102</v>
      </c>
      <c r="F109" s="97">
        <v>105</v>
      </c>
      <c r="G109" s="91">
        <f t="shared" si="3"/>
        <v>0</v>
      </c>
      <c r="H109" s="91">
        <f t="shared" si="4"/>
        <v>0</v>
      </c>
      <c r="I109" s="91">
        <f t="shared" si="5"/>
        <v>102.941176470588</v>
      </c>
    </row>
    <row r="110" ht="20.25" customHeight="1" spans="1:9">
      <c r="A110" s="20"/>
      <c r="B110" s="114" t="s">
        <v>216</v>
      </c>
      <c r="C110" s="9">
        <v>0</v>
      </c>
      <c r="D110" s="9">
        <v>0</v>
      </c>
      <c r="E110" s="98">
        <v>5</v>
      </c>
      <c r="F110" s="97">
        <v>115</v>
      </c>
      <c r="G110" s="91">
        <f t="shared" si="3"/>
        <v>0</v>
      </c>
      <c r="H110" s="91">
        <f t="shared" si="4"/>
        <v>0</v>
      </c>
      <c r="I110" s="91">
        <f t="shared" si="5"/>
        <v>2300</v>
      </c>
    </row>
    <row r="111" ht="20.25" customHeight="1" spans="1:9">
      <c r="A111" s="20"/>
      <c r="B111" s="114" t="s">
        <v>217</v>
      </c>
      <c r="C111" s="9">
        <v>0</v>
      </c>
      <c r="D111" s="9">
        <v>0</v>
      </c>
      <c r="E111" s="98">
        <v>0</v>
      </c>
      <c r="F111" s="97">
        <f>SUM(F112:F122)</f>
        <v>0</v>
      </c>
      <c r="G111" s="91">
        <f t="shared" si="3"/>
        <v>0</v>
      </c>
      <c r="H111" s="91">
        <f t="shared" si="4"/>
        <v>0</v>
      </c>
      <c r="I111" s="91">
        <f t="shared" si="5"/>
        <v>0</v>
      </c>
    </row>
    <row r="112" ht="20.25" customHeight="1" spans="1:9">
      <c r="A112" s="20"/>
      <c r="B112" s="114" t="s">
        <v>218</v>
      </c>
      <c r="C112" s="9">
        <v>0</v>
      </c>
      <c r="D112" s="9">
        <v>0</v>
      </c>
      <c r="E112" s="98">
        <v>0</v>
      </c>
      <c r="F112" s="97">
        <v>0</v>
      </c>
      <c r="G112" s="91">
        <f t="shared" si="3"/>
        <v>0</v>
      </c>
      <c r="H112" s="91">
        <f t="shared" si="4"/>
        <v>0</v>
      </c>
      <c r="I112" s="91">
        <f t="shared" si="5"/>
        <v>0</v>
      </c>
    </row>
    <row r="113" ht="20.25" customHeight="1" spans="1:9">
      <c r="A113" s="20"/>
      <c r="B113" s="114" t="s">
        <v>219</v>
      </c>
      <c r="C113" s="9">
        <v>0</v>
      </c>
      <c r="D113" s="9">
        <v>0</v>
      </c>
      <c r="E113" s="98">
        <v>0</v>
      </c>
      <c r="F113" s="97">
        <v>0</v>
      </c>
      <c r="G113" s="91">
        <f t="shared" si="3"/>
        <v>0</v>
      </c>
      <c r="H113" s="91">
        <f t="shared" si="4"/>
        <v>0</v>
      </c>
      <c r="I113" s="91">
        <f t="shared" si="5"/>
        <v>0</v>
      </c>
    </row>
    <row r="114" ht="20.25" customHeight="1" spans="1:9">
      <c r="A114" s="20"/>
      <c r="B114" s="114" t="s">
        <v>220</v>
      </c>
      <c r="C114" s="9">
        <v>0</v>
      </c>
      <c r="D114" s="9">
        <v>0</v>
      </c>
      <c r="E114" s="98">
        <v>0</v>
      </c>
      <c r="F114" s="97">
        <v>0</v>
      </c>
      <c r="G114" s="91">
        <f t="shared" si="3"/>
        <v>0</v>
      </c>
      <c r="H114" s="91">
        <f t="shared" si="4"/>
        <v>0</v>
      </c>
      <c r="I114" s="91">
        <f t="shared" si="5"/>
        <v>0</v>
      </c>
    </row>
    <row r="115" ht="20.25" customHeight="1" spans="1:9">
      <c r="A115" s="20"/>
      <c r="B115" s="114" t="s">
        <v>221</v>
      </c>
      <c r="C115" s="9">
        <v>0</v>
      </c>
      <c r="D115" s="9">
        <v>0</v>
      </c>
      <c r="E115" s="98">
        <v>0</v>
      </c>
      <c r="F115" s="97">
        <v>0</v>
      </c>
      <c r="G115" s="91">
        <f t="shared" si="3"/>
        <v>0</v>
      </c>
      <c r="H115" s="91">
        <f t="shared" si="4"/>
        <v>0</v>
      </c>
      <c r="I115" s="91">
        <f t="shared" si="5"/>
        <v>0</v>
      </c>
    </row>
    <row r="116" ht="20.25" customHeight="1" spans="1:9">
      <c r="A116" s="20"/>
      <c r="B116" s="114" t="s">
        <v>222</v>
      </c>
      <c r="C116" s="9">
        <v>0</v>
      </c>
      <c r="D116" s="9">
        <v>0</v>
      </c>
      <c r="E116" s="98">
        <v>0</v>
      </c>
      <c r="F116" s="97">
        <v>0</v>
      </c>
      <c r="G116" s="91">
        <f t="shared" si="3"/>
        <v>0</v>
      </c>
      <c r="H116" s="91">
        <f t="shared" si="4"/>
        <v>0</v>
      </c>
      <c r="I116" s="91">
        <f t="shared" si="5"/>
        <v>0</v>
      </c>
    </row>
    <row r="117" ht="20.25" customHeight="1" spans="1:9">
      <c r="A117" s="20"/>
      <c r="B117" s="114" t="s">
        <v>223</v>
      </c>
      <c r="C117" s="9">
        <v>0</v>
      </c>
      <c r="D117" s="9">
        <v>0</v>
      </c>
      <c r="E117" s="98">
        <v>0</v>
      </c>
      <c r="F117" s="97">
        <v>0</v>
      </c>
      <c r="G117" s="91">
        <f t="shared" si="3"/>
        <v>0</v>
      </c>
      <c r="H117" s="91">
        <f t="shared" si="4"/>
        <v>0</v>
      </c>
      <c r="I117" s="91">
        <f t="shared" si="5"/>
        <v>0</v>
      </c>
    </row>
    <row r="118" ht="20.25" customHeight="1" spans="1:9">
      <c r="A118" s="20"/>
      <c r="B118" s="114" t="s">
        <v>224</v>
      </c>
      <c r="C118" s="9">
        <v>0</v>
      </c>
      <c r="D118" s="9">
        <v>0</v>
      </c>
      <c r="E118" s="98">
        <v>0</v>
      </c>
      <c r="F118" s="97">
        <v>0</v>
      </c>
      <c r="G118" s="91">
        <f t="shared" si="3"/>
        <v>0</v>
      </c>
      <c r="H118" s="91">
        <f t="shared" si="4"/>
        <v>0</v>
      </c>
      <c r="I118" s="91">
        <f t="shared" si="5"/>
        <v>0</v>
      </c>
    </row>
    <row r="119" ht="20.25" customHeight="1" spans="1:9">
      <c r="A119" s="20"/>
      <c r="B119" s="114" t="s">
        <v>225</v>
      </c>
      <c r="C119" s="9">
        <v>0</v>
      </c>
      <c r="D119" s="9">
        <v>0</v>
      </c>
      <c r="E119" s="98">
        <v>0</v>
      </c>
      <c r="F119" s="97">
        <v>0</v>
      </c>
      <c r="G119" s="91">
        <f t="shared" si="3"/>
        <v>0</v>
      </c>
      <c r="H119" s="91">
        <f t="shared" si="4"/>
        <v>0</v>
      </c>
      <c r="I119" s="91">
        <f t="shared" si="5"/>
        <v>0</v>
      </c>
    </row>
    <row r="120" ht="20.25" customHeight="1" spans="1:9">
      <c r="A120" s="20"/>
      <c r="B120" s="114" t="s">
        <v>226</v>
      </c>
      <c r="C120" s="9">
        <v>0</v>
      </c>
      <c r="D120" s="9">
        <v>0</v>
      </c>
      <c r="E120" s="98">
        <v>0</v>
      </c>
      <c r="F120" s="97">
        <v>0</v>
      </c>
      <c r="G120" s="91">
        <f t="shared" si="3"/>
        <v>0</v>
      </c>
      <c r="H120" s="91">
        <f t="shared" si="4"/>
        <v>0</v>
      </c>
      <c r="I120" s="91">
        <f t="shared" si="5"/>
        <v>0</v>
      </c>
    </row>
    <row r="121" ht="20.25" customHeight="1" spans="1:9">
      <c r="A121" s="20"/>
      <c r="B121" s="114" t="s">
        <v>227</v>
      </c>
      <c r="C121" s="9">
        <v>0</v>
      </c>
      <c r="D121" s="9">
        <v>0</v>
      </c>
      <c r="E121" s="98">
        <v>0</v>
      </c>
      <c r="F121" s="97">
        <v>0</v>
      </c>
      <c r="G121" s="91">
        <f t="shared" si="3"/>
        <v>0</v>
      </c>
      <c r="H121" s="91">
        <f t="shared" si="4"/>
        <v>0</v>
      </c>
      <c r="I121" s="91">
        <f t="shared" si="5"/>
        <v>0</v>
      </c>
    </row>
    <row r="122" ht="20.25" customHeight="1" spans="1:9">
      <c r="A122" s="20"/>
      <c r="B122" s="114" t="s">
        <v>228</v>
      </c>
      <c r="C122" s="9">
        <v>0</v>
      </c>
      <c r="D122" s="9">
        <v>0</v>
      </c>
      <c r="E122" s="98">
        <v>0</v>
      </c>
      <c r="F122" s="97">
        <v>0</v>
      </c>
      <c r="G122" s="91">
        <f t="shared" si="3"/>
        <v>0</v>
      </c>
      <c r="H122" s="91">
        <f t="shared" si="4"/>
        <v>0</v>
      </c>
      <c r="I122" s="91">
        <f t="shared" si="5"/>
        <v>0</v>
      </c>
    </row>
    <row r="123" ht="20.25" customHeight="1" spans="1:9">
      <c r="A123" s="20"/>
      <c r="B123" s="114" t="s">
        <v>229</v>
      </c>
      <c r="C123" s="9">
        <v>0</v>
      </c>
      <c r="D123" s="9">
        <v>104</v>
      </c>
      <c r="E123" s="98">
        <v>368</v>
      </c>
      <c r="F123" s="97">
        <f>SUM(F124:F129)</f>
        <v>104</v>
      </c>
      <c r="G123" s="91">
        <f t="shared" si="3"/>
        <v>0</v>
      </c>
      <c r="H123" s="91">
        <f t="shared" si="4"/>
        <v>100</v>
      </c>
      <c r="I123" s="91">
        <f t="shared" si="5"/>
        <v>28.2608695652174</v>
      </c>
    </row>
    <row r="124" ht="20.25" customHeight="1" spans="1:9">
      <c r="A124" s="20"/>
      <c r="B124" s="114" t="s">
        <v>230</v>
      </c>
      <c r="C124" s="9">
        <v>0</v>
      </c>
      <c r="D124" s="9">
        <v>0</v>
      </c>
      <c r="E124" s="98">
        <v>154</v>
      </c>
      <c r="F124" s="97">
        <v>0</v>
      </c>
      <c r="G124" s="91">
        <f t="shared" si="3"/>
        <v>0</v>
      </c>
      <c r="H124" s="91">
        <f t="shared" si="4"/>
        <v>0</v>
      </c>
      <c r="I124" s="91">
        <f t="shared" si="5"/>
        <v>0</v>
      </c>
    </row>
    <row r="125" ht="20.25" customHeight="1" spans="1:9">
      <c r="A125" s="20"/>
      <c r="B125" s="114" t="s">
        <v>231</v>
      </c>
      <c r="C125" s="9">
        <v>0</v>
      </c>
      <c r="D125" s="9">
        <v>0</v>
      </c>
      <c r="E125" s="98">
        <v>0</v>
      </c>
      <c r="F125" s="97">
        <v>0</v>
      </c>
      <c r="G125" s="91">
        <f t="shared" si="3"/>
        <v>0</v>
      </c>
      <c r="H125" s="91">
        <f t="shared" si="4"/>
        <v>0</v>
      </c>
      <c r="I125" s="91">
        <f t="shared" si="5"/>
        <v>0</v>
      </c>
    </row>
    <row r="126" ht="20.25" customHeight="1" spans="1:9">
      <c r="A126" s="20"/>
      <c r="B126" s="114" t="s">
        <v>232</v>
      </c>
      <c r="C126" s="9">
        <v>0</v>
      </c>
      <c r="D126" s="9">
        <v>0</v>
      </c>
      <c r="E126" s="98">
        <v>0</v>
      </c>
      <c r="F126" s="97">
        <v>0</v>
      </c>
      <c r="G126" s="91">
        <f t="shared" si="3"/>
        <v>0</v>
      </c>
      <c r="H126" s="91">
        <f t="shared" si="4"/>
        <v>0</v>
      </c>
      <c r="I126" s="91">
        <f t="shared" si="5"/>
        <v>0</v>
      </c>
    </row>
    <row r="127" ht="20.25" customHeight="1" spans="1:9">
      <c r="A127" s="20"/>
      <c r="B127" s="114" t="s">
        <v>233</v>
      </c>
      <c r="C127" s="9">
        <v>0</v>
      </c>
      <c r="D127" s="9">
        <v>0</v>
      </c>
      <c r="E127" s="98">
        <v>121</v>
      </c>
      <c r="F127" s="97">
        <v>88</v>
      </c>
      <c r="G127" s="91">
        <f t="shared" si="3"/>
        <v>0</v>
      </c>
      <c r="H127" s="91">
        <f t="shared" si="4"/>
        <v>0</v>
      </c>
      <c r="I127" s="91">
        <f t="shared" si="5"/>
        <v>72.7272727272727</v>
      </c>
    </row>
    <row r="128" ht="20.25" customHeight="1" spans="1:9">
      <c r="A128" s="20"/>
      <c r="B128" s="114" t="s">
        <v>234</v>
      </c>
      <c r="C128" s="9">
        <v>0</v>
      </c>
      <c r="D128" s="9">
        <v>0</v>
      </c>
      <c r="E128" s="98">
        <v>0</v>
      </c>
      <c r="F128" s="97">
        <v>0</v>
      </c>
      <c r="G128" s="91">
        <f t="shared" si="3"/>
        <v>0</v>
      </c>
      <c r="H128" s="91">
        <f t="shared" si="4"/>
        <v>0</v>
      </c>
      <c r="I128" s="91">
        <f t="shared" si="5"/>
        <v>0</v>
      </c>
    </row>
    <row r="129" ht="20.25" customHeight="1" spans="1:9">
      <c r="A129" s="20"/>
      <c r="B129" s="114" t="s">
        <v>235</v>
      </c>
      <c r="C129" s="9">
        <v>0</v>
      </c>
      <c r="D129" s="9">
        <v>0</v>
      </c>
      <c r="E129" s="98">
        <v>93</v>
      </c>
      <c r="F129" s="97">
        <v>16</v>
      </c>
      <c r="G129" s="91">
        <f t="shared" si="3"/>
        <v>0</v>
      </c>
      <c r="H129" s="91">
        <f t="shared" si="4"/>
        <v>0</v>
      </c>
      <c r="I129" s="91">
        <f t="shared" si="5"/>
        <v>17.2043010752688</v>
      </c>
    </row>
    <row r="130" ht="20.25" customHeight="1" spans="1:9">
      <c r="A130" s="20"/>
      <c r="B130" s="114" t="s">
        <v>244</v>
      </c>
      <c r="C130" s="9">
        <v>92</v>
      </c>
      <c r="D130" s="9">
        <v>111</v>
      </c>
      <c r="E130" s="98">
        <v>41</v>
      </c>
      <c r="F130" s="97">
        <f>SUM(F131:F135)</f>
        <v>111</v>
      </c>
      <c r="G130" s="91">
        <f t="shared" si="3"/>
        <v>120.652173913043</v>
      </c>
      <c r="H130" s="91">
        <f t="shared" si="4"/>
        <v>100</v>
      </c>
      <c r="I130" s="91">
        <f t="shared" si="5"/>
        <v>270.731707317073</v>
      </c>
    </row>
    <row r="131" ht="20.25" customHeight="1" spans="1:9">
      <c r="A131" s="20"/>
      <c r="B131" s="114" t="s">
        <v>245</v>
      </c>
      <c r="C131" s="9">
        <v>0</v>
      </c>
      <c r="D131" s="9">
        <v>0</v>
      </c>
      <c r="E131" s="98">
        <v>0</v>
      </c>
      <c r="F131" s="97">
        <v>0</v>
      </c>
      <c r="G131" s="91">
        <f t="shared" si="3"/>
        <v>0</v>
      </c>
      <c r="H131" s="91">
        <f t="shared" si="4"/>
        <v>0</v>
      </c>
      <c r="I131" s="91">
        <f t="shared" si="5"/>
        <v>0</v>
      </c>
    </row>
    <row r="132" ht="20.25" customHeight="1" spans="1:9">
      <c r="A132" s="20"/>
      <c r="B132" s="114" t="s">
        <v>246</v>
      </c>
      <c r="C132" s="9">
        <v>0</v>
      </c>
      <c r="D132" s="9">
        <v>0</v>
      </c>
      <c r="E132" s="98">
        <v>0</v>
      </c>
      <c r="F132" s="97">
        <v>0</v>
      </c>
      <c r="G132" s="91">
        <f t="shared" ref="G132:G166" si="6">IF(C132&lt;&gt;0,(F132/C132)*100,0)</f>
        <v>0</v>
      </c>
      <c r="H132" s="91">
        <f t="shared" ref="H132:H166" si="7">IF(D132&lt;&gt;0,(F132/D132)*100,0)</f>
        <v>0</v>
      </c>
      <c r="I132" s="91">
        <f t="shared" ref="I132:I166" si="8">IF(E132&lt;&gt;0,(F132/E132)*100,0)</f>
        <v>0</v>
      </c>
    </row>
    <row r="133" ht="20.25" customHeight="1" spans="1:9">
      <c r="A133" s="20"/>
      <c r="B133" s="114" t="s">
        <v>247</v>
      </c>
      <c r="C133" s="9">
        <v>0</v>
      </c>
      <c r="D133" s="9">
        <v>0</v>
      </c>
      <c r="E133" s="98">
        <v>0</v>
      </c>
      <c r="F133" s="97">
        <v>0</v>
      </c>
      <c r="G133" s="91">
        <f t="shared" si="6"/>
        <v>0</v>
      </c>
      <c r="H133" s="91">
        <f t="shared" si="7"/>
        <v>0</v>
      </c>
      <c r="I133" s="91">
        <f t="shared" si="8"/>
        <v>0</v>
      </c>
    </row>
    <row r="134" ht="20.25" customHeight="1" spans="1:9">
      <c r="A134" s="20"/>
      <c r="B134" s="114" t="s">
        <v>248</v>
      </c>
      <c r="C134" s="9">
        <v>0</v>
      </c>
      <c r="D134" s="9">
        <v>0</v>
      </c>
      <c r="E134" s="98">
        <v>41</v>
      </c>
      <c r="F134" s="97">
        <v>111</v>
      </c>
      <c r="G134" s="91">
        <f t="shared" si="6"/>
        <v>0</v>
      </c>
      <c r="H134" s="91">
        <f t="shared" si="7"/>
        <v>0</v>
      </c>
      <c r="I134" s="91">
        <f t="shared" si="8"/>
        <v>270.731707317073</v>
      </c>
    </row>
    <row r="135" ht="20.25" customHeight="1" spans="1:9">
      <c r="A135" s="20"/>
      <c r="B135" s="114" t="s">
        <v>249</v>
      </c>
      <c r="C135" s="9">
        <v>0</v>
      </c>
      <c r="D135" s="9">
        <v>0</v>
      </c>
      <c r="E135" s="98">
        <v>0</v>
      </c>
      <c r="F135" s="97">
        <v>0</v>
      </c>
      <c r="G135" s="91">
        <f t="shared" si="6"/>
        <v>0</v>
      </c>
      <c r="H135" s="91">
        <f t="shared" si="7"/>
        <v>0</v>
      </c>
      <c r="I135" s="91">
        <f t="shared" si="8"/>
        <v>0</v>
      </c>
    </row>
    <row r="136" ht="20.25" customHeight="1" spans="1:9">
      <c r="A136" s="20"/>
      <c r="B136" s="114" t="s">
        <v>250</v>
      </c>
      <c r="C136" s="9">
        <v>512</v>
      </c>
      <c r="D136" s="9">
        <v>493</v>
      </c>
      <c r="E136" s="98">
        <v>493</v>
      </c>
      <c r="F136" s="97">
        <f>SUM(F137:F142)</f>
        <v>493</v>
      </c>
      <c r="G136" s="91">
        <f t="shared" si="6"/>
        <v>96.2890625</v>
      </c>
      <c r="H136" s="91">
        <f t="shared" si="7"/>
        <v>100</v>
      </c>
      <c r="I136" s="91">
        <f t="shared" si="8"/>
        <v>100</v>
      </c>
    </row>
    <row r="137" ht="20.25" customHeight="1" spans="1:9">
      <c r="A137" s="20"/>
      <c r="B137" s="114" t="s">
        <v>251</v>
      </c>
      <c r="C137" s="9">
        <v>0</v>
      </c>
      <c r="D137" s="9">
        <v>0</v>
      </c>
      <c r="E137" s="98">
        <v>326</v>
      </c>
      <c r="F137" s="97">
        <v>297</v>
      </c>
      <c r="G137" s="91">
        <f t="shared" si="6"/>
        <v>0</v>
      </c>
      <c r="H137" s="91">
        <f t="shared" si="7"/>
        <v>0</v>
      </c>
      <c r="I137" s="91">
        <f t="shared" si="8"/>
        <v>91.1042944785276</v>
      </c>
    </row>
    <row r="138" ht="20.25" customHeight="1" spans="1:9">
      <c r="A138" s="20"/>
      <c r="B138" s="114" t="s">
        <v>252</v>
      </c>
      <c r="C138" s="9">
        <v>0</v>
      </c>
      <c r="D138" s="9">
        <v>0</v>
      </c>
      <c r="E138" s="98">
        <v>43</v>
      </c>
      <c r="F138" s="97">
        <v>64</v>
      </c>
      <c r="G138" s="91">
        <f t="shared" si="6"/>
        <v>0</v>
      </c>
      <c r="H138" s="91">
        <f t="shared" si="7"/>
        <v>0</v>
      </c>
      <c r="I138" s="91">
        <f t="shared" si="8"/>
        <v>148.837209302326</v>
      </c>
    </row>
    <row r="139" ht="20.25" customHeight="1" spans="1:9">
      <c r="A139" s="20"/>
      <c r="B139" s="114" t="s">
        <v>253</v>
      </c>
      <c r="C139" s="9">
        <v>0</v>
      </c>
      <c r="D139" s="9">
        <v>0</v>
      </c>
      <c r="E139" s="98">
        <v>0</v>
      </c>
      <c r="F139" s="97">
        <v>0</v>
      </c>
      <c r="G139" s="91">
        <f t="shared" si="6"/>
        <v>0</v>
      </c>
      <c r="H139" s="91">
        <f t="shared" si="7"/>
        <v>0</v>
      </c>
      <c r="I139" s="91">
        <f t="shared" si="8"/>
        <v>0</v>
      </c>
    </row>
    <row r="140" ht="20.25" customHeight="1" spans="1:9">
      <c r="A140" s="20"/>
      <c r="B140" s="114" t="s">
        <v>254</v>
      </c>
      <c r="C140" s="9">
        <v>0</v>
      </c>
      <c r="D140" s="9">
        <v>0</v>
      </c>
      <c r="E140" s="98">
        <v>0</v>
      </c>
      <c r="F140" s="97">
        <v>0</v>
      </c>
      <c r="G140" s="91">
        <f t="shared" si="6"/>
        <v>0</v>
      </c>
      <c r="H140" s="91">
        <f t="shared" si="7"/>
        <v>0</v>
      </c>
      <c r="I140" s="91">
        <f t="shared" si="8"/>
        <v>0</v>
      </c>
    </row>
    <row r="141" ht="20.25" customHeight="1" spans="1:9">
      <c r="A141" s="20"/>
      <c r="B141" s="114" t="s">
        <v>255</v>
      </c>
      <c r="C141" s="9">
        <v>0</v>
      </c>
      <c r="D141" s="9">
        <v>0</v>
      </c>
      <c r="E141" s="98">
        <v>63</v>
      </c>
      <c r="F141" s="97">
        <v>78</v>
      </c>
      <c r="G141" s="91">
        <f t="shared" si="6"/>
        <v>0</v>
      </c>
      <c r="H141" s="91">
        <f t="shared" si="7"/>
        <v>0</v>
      </c>
      <c r="I141" s="91">
        <f t="shared" si="8"/>
        <v>123.809523809524</v>
      </c>
    </row>
    <row r="142" ht="20.25" customHeight="1" spans="1:9">
      <c r="A142" s="20"/>
      <c r="B142" s="114" t="s">
        <v>256</v>
      </c>
      <c r="C142" s="9">
        <v>0</v>
      </c>
      <c r="D142" s="9">
        <v>0</v>
      </c>
      <c r="E142" s="98">
        <v>61</v>
      </c>
      <c r="F142" s="97">
        <v>54</v>
      </c>
      <c r="G142" s="91">
        <f t="shared" si="6"/>
        <v>0</v>
      </c>
      <c r="H142" s="91">
        <f t="shared" si="7"/>
        <v>0</v>
      </c>
      <c r="I142" s="91">
        <f t="shared" si="8"/>
        <v>88.5245901639344</v>
      </c>
    </row>
    <row r="143" ht="20.25" customHeight="1" spans="1:9">
      <c r="A143" s="20"/>
      <c r="B143" s="114" t="s">
        <v>257</v>
      </c>
      <c r="C143" s="9">
        <v>2458</v>
      </c>
      <c r="D143" s="9">
        <v>2383</v>
      </c>
      <c r="E143" s="98">
        <v>2278</v>
      </c>
      <c r="F143" s="97">
        <f>SUM(F144:F157)</f>
        <v>2383</v>
      </c>
      <c r="G143" s="91">
        <f t="shared" si="6"/>
        <v>96.9487388120423</v>
      </c>
      <c r="H143" s="91">
        <f t="shared" si="7"/>
        <v>100</v>
      </c>
      <c r="I143" s="91">
        <f t="shared" si="8"/>
        <v>104.609306409131</v>
      </c>
    </row>
    <row r="144" ht="20.25" customHeight="1" spans="1:9">
      <c r="A144" s="20"/>
      <c r="B144" s="114" t="s">
        <v>258</v>
      </c>
      <c r="C144" s="9">
        <v>0</v>
      </c>
      <c r="D144" s="9">
        <v>0</v>
      </c>
      <c r="E144" s="98">
        <v>1926</v>
      </c>
      <c r="F144" s="97">
        <v>2007</v>
      </c>
      <c r="G144" s="91">
        <f t="shared" si="6"/>
        <v>0</v>
      </c>
      <c r="H144" s="91">
        <f t="shared" si="7"/>
        <v>0</v>
      </c>
      <c r="I144" s="91">
        <f t="shared" si="8"/>
        <v>104.205607476636</v>
      </c>
    </row>
    <row r="145" ht="20.25" customHeight="1" spans="1:9">
      <c r="A145" s="20"/>
      <c r="B145" s="114" t="s">
        <v>259</v>
      </c>
      <c r="C145" s="9">
        <v>0</v>
      </c>
      <c r="D145" s="9">
        <v>0</v>
      </c>
      <c r="E145" s="98">
        <v>1</v>
      </c>
      <c r="F145" s="97">
        <v>0</v>
      </c>
      <c r="G145" s="91">
        <f t="shared" si="6"/>
        <v>0</v>
      </c>
      <c r="H145" s="91">
        <f t="shared" si="7"/>
        <v>0</v>
      </c>
      <c r="I145" s="91">
        <f t="shared" si="8"/>
        <v>0</v>
      </c>
    </row>
    <row r="146" ht="20.25" customHeight="1" spans="1:9">
      <c r="A146" s="20"/>
      <c r="B146" s="114" t="s">
        <v>260</v>
      </c>
      <c r="C146" s="9">
        <v>0</v>
      </c>
      <c r="D146" s="9">
        <v>0</v>
      </c>
      <c r="E146" s="98">
        <v>0</v>
      </c>
      <c r="F146" s="97">
        <v>0</v>
      </c>
      <c r="G146" s="91">
        <f t="shared" si="6"/>
        <v>0</v>
      </c>
      <c r="H146" s="91">
        <f t="shared" si="7"/>
        <v>0</v>
      </c>
      <c r="I146" s="91">
        <f t="shared" si="8"/>
        <v>0</v>
      </c>
    </row>
    <row r="147" ht="20.25" customHeight="1" spans="1:9">
      <c r="A147" s="20"/>
      <c r="B147" s="114" t="s">
        <v>261</v>
      </c>
      <c r="C147" s="9">
        <v>0</v>
      </c>
      <c r="D147" s="9">
        <v>0</v>
      </c>
      <c r="E147" s="98">
        <v>0</v>
      </c>
      <c r="F147" s="97">
        <v>44</v>
      </c>
      <c r="G147" s="91">
        <f t="shared" si="6"/>
        <v>0</v>
      </c>
      <c r="H147" s="91">
        <f t="shared" si="7"/>
        <v>0</v>
      </c>
      <c r="I147" s="91">
        <f t="shared" si="8"/>
        <v>0</v>
      </c>
    </row>
    <row r="148" ht="20.25" customHeight="1" spans="1:9">
      <c r="A148" s="20"/>
      <c r="B148" s="114" t="s">
        <v>262</v>
      </c>
      <c r="C148" s="9">
        <v>0</v>
      </c>
      <c r="D148" s="9">
        <v>0</v>
      </c>
      <c r="E148" s="98">
        <v>92</v>
      </c>
      <c r="F148" s="97">
        <v>66</v>
      </c>
      <c r="G148" s="91">
        <f t="shared" si="6"/>
        <v>0</v>
      </c>
      <c r="H148" s="91">
        <f t="shared" si="7"/>
        <v>0</v>
      </c>
      <c r="I148" s="91">
        <f t="shared" si="8"/>
        <v>71.7391304347826</v>
      </c>
    </row>
    <row r="149" ht="20.25" customHeight="1" spans="1:9">
      <c r="A149" s="20"/>
      <c r="B149" s="114" t="s">
        <v>263</v>
      </c>
      <c r="C149" s="9">
        <v>0</v>
      </c>
      <c r="D149" s="9">
        <v>0</v>
      </c>
      <c r="E149" s="98">
        <v>0</v>
      </c>
      <c r="F149" s="97">
        <v>0</v>
      </c>
      <c r="G149" s="91">
        <f t="shared" si="6"/>
        <v>0</v>
      </c>
      <c r="H149" s="91">
        <f t="shared" si="7"/>
        <v>0</v>
      </c>
      <c r="I149" s="91">
        <f t="shared" si="8"/>
        <v>0</v>
      </c>
    </row>
    <row r="150" ht="20.25" customHeight="1" spans="1:9">
      <c r="A150" s="20"/>
      <c r="B150" s="114" t="s">
        <v>264</v>
      </c>
      <c r="C150" s="9">
        <v>0</v>
      </c>
      <c r="D150" s="9">
        <v>0</v>
      </c>
      <c r="E150" s="98">
        <v>0</v>
      </c>
      <c r="F150" s="97">
        <v>0</v>
      </c>
      <c r="G150" s="91">
        <f t="shared" si="6"/>
        <v>0</v>
      </c>
      <c r="H150" s="91">
        <f t="shared" si="7"/>
        <v>0</v>
      </c>
      <c r="I150" s="91">
        <f t="shared" si="8"/>
        <v>0</v>
      </c>
    </row>
    <row r="151" ht="20.25" customHeight="1" spans="1:9">
      <c r="A151" s="20"/>
      <c r="B151" s="114" t="s">
        <v>265</v>
      </c>
      <c r="C151" s="9">
        <v>0</v>
      </c>
      <c r="D151" s="9">
        <v>0</v>
      </c>
      <c r="E151" s="98">
        <v>0</v>
      </c>
      <c r="F151" s="97">
        <v>0</v>
      </c>
      <c r="G151" s="91">
        <f t="shared" si="6"/>
        <v>0</v>
      </c>
      <c r="H151" s="91">
        <f t="shared" si="7"/>
        <v>0</v>
      </c>
      <c r="I151" s="91">
        <f t="shared" si="8"/>
        <v>0</v>
      </c>
    </row>
    <row r="152" ht="20.25" customHeight="1" spans="1:9">
      <c r="A152" s="20"/>
      <c r="B152" s="114" t="s">
        <v>266</v>
      </c>
      <c r="C152" s="9">
        <v>0</v>
      </c>
      <c r="D152" s="9">
        <v>0</v>
      </c>
      <c r="E152" s="98">
        <v>0</v>
      </c>
      <c r="F152" s="97">
        <v>0</v>
      </c>
      <c r="G152" s="91">
        <f t="shared" si="6"/>
        <v>0</v>
      </c>
      <c r="H152" s="91">
        <f t="shared" si="7"/>
        <v>0</v>
      </c>
      <c r="I152" s="91">
        <f t="shared" si="8"/>
        <v>0</v>
      </c>
    </row>
    <row r="153" ht="20.25" customHeight="1" spans="1:9">
      <c r="A153" s="20"/>
      <c r="B153" s="114" t="s">
        <v>267</v>
      </c>
      <c r="C153" s="9">
        <v>0</v>
      </c>
      <c r="D153" s="9">
        <v>0</v>
      </c>
      <c r="E153" s="98">
        <v>0</v>
      </c>
      <c r="F153" s="97">
        <v>0</v>
      </c>
      <c r="G153" s="91">
        <f t="shared" si="6"/>
        <v>0</v>
      </c>
      <c r="H153" s="91">
        <f t="shared" si="7"/>
        <v>0</v>
      </c>
      <c r="I153" s="91">
        <f t="shared" si="8"/>
        <v>0</v>
      </c>
    </row>
    <row r="154" ht="20.25" customHeight="1" spans="1:9">
      <c r="A154" s="20"/>
      <c r="B154" s="114" t="s">
        <v>268</v>
      </c>
      <c r="C154" s="9">
        <v>0</v>
      </c>
      <c r="D154" s="9">
        <v>0</v>
      </c>
      <c r="E154" s="98">
        <v>6</v>
      </c>
      <c r="F154" s="97">
        <v>9</v>
      </c>
      <c r="G154" s="91">
        <f t="shared" si="6"/>
        <v>0</v>
      </c>
      <c r="H154" s="91">
        <f t="shared" si="7"/>
        <v>0</v>
      </c>
      <c r="I154" s="91">
        <f t="shared" si="8"/>
        <v>150</v>
      </c>
    </row>
    <row r="155" ht="20.25" customHeight="1" spans="1:9">
      <c r="A155" s="20"/>
      <c r="B155" s="114" t="s">
        <v>269</v>
      </c>
      <c r="C155" s="9">
        <v>0</v>
      </c>
      <c r="D155" s="9">
        <v>0</v>
      </c>
      <c r="E155" s="98">
        <v>23</v>
      </c>
      <c r="F155" s="97">
        <v>41</v>
      </c>
      <c r="G155" s="91">
        <f t="shared" si="6"/>
        <v>0</v>
      </c>
      <c r="H155" s="91">
        <f t="shared" si="7"/>
        <v>0</v>
      </c>
      <c r="I155" s="91">
        <f t="shared" si="8"/>
        <v>178.260869565217</v>
      </c>
    </row>
    <row r="156" ht="20.25" customHeight="1" spans="1:9">
      <c r="A156" s="20"/>
      <c r="B156" s="114" t="s">
        <v>270</v>
      </c>
      <c r="C156" s="9">
        <v>0</v>
      </c>
      <c r="D156" s="9">
        <v>0</v>
      </c>
      <c r="E156" s="98">
        <v>212</v>
      </c>
      <c r="F156" s="97">
        <v>211</v>
      </c>
      <c r="G156" s="91">
        <f t="shared" si="6"/>
        <v>0</v>
      </c>
      <c r="H156" s="91">
        <f t="shared" si="7"/>
        <v>0</v>
      </c>
      <c r="I156" s="91">
        <f t="shared" si="8"/>
        <v>99.5283018867924</v>
      </c>
    </row>
    <row r="157" ht="20.25" customHeight="1" spans="1:9">
      <c r="A157" s="20"/>
      <c r="B157" s="114" t="s">
        <v>271</v>
      </c>
      <c r="C157" s="9">
        <v>0</v>
      </c>
      <c r="D157" s="9">
        <v>0</v>
      </c>
      <c r="E157" s="98">
        <v>18</v>
      </c>
      <c r="F157" s="97">
        <v>5</v>
      </c>
      <c r="G157" s="91">
        <f t="shared" si="6"/>
        <v>0</v>
      </c>
      <c r="H157" s="91">
        <f t="shared" si="7"/>
        <v>0</v>
      </c>
      <c r="I157" s="91">
        <f t="shared" si="8"/>
        <v>27.7777777777778</v>
      </c>
    </row>
    <row r="158" ht="20.25" customHeight="1" spans="1:9">
      <c r="A158" s="20" t="s">
        <v>275</v>
      </c>
      <c r="B158" s="114" t="s">
        <v>61</v>
      </c>
      <c r="C158" s="9">
        <v>0</v>
      </c>
      <c r="D158" s="9">
        <v>0</v>
      </c>
      <c r="E158" s="98">
        <v>0</v>
      </c>
      <c r="F158" s="97">
        <v>0</v>
      </c>
      <c r="G158" s="91">
        <f t="shared" si="6"/>
        <v>0</v>
      </c>
      <c r="H158" s="91">
        <f t="shared" si="7"/>
        <v>0</v>
      </c>
      <c r="I158" s="91">
        <f t="shared" si="8"/>
        <v>0</v>
      </c>
    </row>
    <row r="159" ht="20.25" customHeight="1" spans="1:9">
      <c r="A159" s="20" t="s">
        <v>276</v>
      </c>
      <c r="B159" s="114" t="s">
        <v>62</v>
      </c>
      <c r="C159" s="9">
        <v>247</v>
      </c>
      <c r="D159" s="9">
        <v>262</v>
      </c>
      <c r="E159" s="98">
        <v>0</v>
      </c>
      <c r="F159" s="117">
        <v>262</v>
      </c>
      <c r="G159" s="91">
        <f t="shared" si="6"/>
        <v>106.072874493927</v>
      </c>
      <c r="H159" s="91">
        <f t="shared" si="7"/>
        <v>100</v>
      </c>
      <c r="I159" s="91">
        <f t="shared" si="8"/>
        <v>0</v>
      </c>
    </row>
    <row r="160" ht="20.25" customHeight="1" spans="1:9">
      <c r="A160" s="20" t="s">
        <v>277</v>
      </c>
      <c r="B160" s="114" t="s">
        <v>63</v>
      </c>
      <c r="C160" s="9">
        <v>18200</v>
      </c>
      <c r="D160" s="9">
        <v>18152</v>
      </c>
      <c r="E160" s="98">
        <v>13710</v>
      </c>
      <c r="F160" s="97">
        <v>18152</v>
      </c>
      <c r="G160" s="91">
        <f t="shared" si="6"/>
        <v>99.7362637362637</v>
      </c>
      <c r="H160" s="91">
        <f t="shared" si="7"/>
        <v>100</v>
      </c>
      <c r="I160" s="91">
        <f t="shared" si="8"/>
        <v>132.399708242159</v>
      </c>
    </row>
    <row r="161" ht="20.25" customHeight="1" spans="1:9">
      <c r="A161" s="20"/>
      <c r="B161" s="114" t="s">
        <v>278</v>
      </c>
      <c r="C161" s="9">
        <v>0</v>
      </c>
      <c r="D161" s="9">
        <v>0</v>
      </c>
      <c r="E161" s="98">
        <v>0</v>
      </c>
      <c r="F161" s="97">
        <v>0</v>
      </c>
      <c r="G161" s="91">
        <f t="shared" si="6"/>
        <v>0</v>
      </c>
      <c r="H161" s="91">
        <f t="shared" si="7"/>
        <v>0</v>
      </c>
      <c r="I161" s="91">
        <f t="shared" si="8"/>
        <v>0</v>
      </c>
    </row>
    <row r="162" ht="20.25" customHeight="1" spans="1:9">
      <c r="A162" s="20"/>
      <c r="B162" s="114" t="s">
        <v>281</v>
      </c>
      <c r="C162" s="9">
        <v>17043</v>
      </c>
      <c r="D162" s="9">
        <v>16917</v>
      </c>
      <c r="E162" s="118">
        <v>12619</v>
      </c>
      <c r="F162" s="97">
        <v>16917</v>
      </c>
      <c r="G162" s="91">
        <f t="shared" si="6"/>
        <v>99.2606935398697</v>
      </c>
      <c r="H162" s="91">
        <f t="shared" si="7"/>
        <v>100</v>
      </c>
      <c r="I162" s="91">
        <f t="shared" si="8"/>
        <v>134.059751168872</v>
      </c>
    </row>
    <row r="163" ht="20.25" customHeight="1" spans="1:9">
      <c r="A163" s="20"/>
      <c r="B163" s="114" t="s">
        <v>292</v>
      </c>
      <c r="C163" s="9">
        <v>62</v>
      </c>
      <c r="D163" s="9">
        <v>7</v>
      </c>
      <c r="E163" s="98">
        <v>45</v>
      </c>
      <c r="F163" s="97">
        <v>7</v>
      </c>
      <c r="G163" s="91">
        <f t="shared" si="6"/>
        <v>11.2903225806452</v>
      </c>
      <c r="H163" s="91">
        <f t="shared" si="7"/>
        <v>100</v>
      </c>
      <c r="I163" s="91">
        <f t="shared" si="8"/>
        <v>15.5555555555556</v>
      </c>
    </row>
    <row r="164" ht="20.25" customHeight="1" spans="1:9">
      <c r="A164" s="20"/>
      <c r="B164" s="114" t="s">
        <v>300</v>
      </c>
      <c r="C164" s="9">
        <v>84</v>
      </c>
      <c r="D164" s="9">
        <v>100</v>
      </c>
      <c r="E164" s="98">
        <v>113</v>
      </c>
      <c r="F164" s="97">
        <v>100</v>
      </c>
      <c r="G164" s="91">
        <f t="shared" si="6"/>
        <v>119.047619047619</v>
      </c>
      <c r="H164" s="91">
        <f t="shared" si="7"/>
        <v>100</v>
      </c>
      <c r="I164" s="91">
        <f t="shared" si="8"/>
        <v>88.4955752212389</v>
      </c>
    </row>
    <row r="165" ht="20.25" customHeight="1" spans="1:9">
      <c r="A165" s="20"/>
      <c r="B165" s="114" t="s">
        <v>309</v>
      </c>
      <c r="C165" s="9">
        <v>1011</v>
      </c>
      <c r="D165" s="9">
        <v>1124</v>
      </c>
      <c r="E165" s="98">
        <v>912</v>
      </c>
      <c r="F165" s="97">
        <v>1124</v>
      </c>
      <c r="G165" s="91">
        <f t="shared" si="6"/>
        <v>111.177052423343</v>
      </c>
      <c r="H165" s="91">
        <f t="shared" si="7"/>
        <v>100</v>
      </c>
      <c r="I165" s="91">
        <f t="shared" si="8"/>
        <v>123.245614035088</v>
      </c>
    </row>
    <row r="166" ht="20.25" customHeight="1" spans="1:9">
      <c r="A166" s="20"/>
      <c r="B166" s="114" t="s">
        <v>323</v>
      </c>
      <c r="C166" s="9">
        <v>0</v>
      </c>
      <c r="D166" s="9">
        <v>0</v>
      </c>
      <c r="E166" s="98">
        <v>0</v>
      </c>
      <c r="F166" s="97">
        <v>0</v>
      </c>
      <c r="G166" s="91">
        <f t="shared" si="6"/>
        <v>0</v>
      </c>
      <c r="H166" s="91">
        <f t="shared" si="7"/>
        <v>0</v>
      </c>
      <c r="I166" s="91">
        <f t="shared" si="8"/>
        <v>0</v>
      </c>
    </row>
    <row r="167" ht="20.25" customHeight="1" spans="1:9">
      <c r="A167" s="20" t="s">
        <v>332</v>
      </c>
      <c r="B167" s="114" t="s">
        <v>64</v>
      </c>
      <c r="C167" s="9">
        <v>65045</v>
      </c>
      <c r="D167" s="9">
        <v>87028</v>
      </c>
      <c r="E167" s="98">
        <v>83785</v>
      </c>
      <c r="F167" s="97">
        <f>SUM(F168,F173,F180,F186,F192,F196,F200,F204,F210,F217)</f>
        <v>83900</v>
      </c>
      <c r="G167" s="91">
        <f t="shared" ref="G167:G172" si="9">IF(C167&lt;&gt;0,(F167/C167)*100,0)</f>
        <v>128.987623952648</v>
      </c>
      <c r="H167" s="91">
        <f t="shared" ref="H167:H172" si="10">IF(D167&lt;&gt;0,(F167/D167)*100,0)</f>
        <v>96.4057544698258</v>
      </c>
      <c r="I167" s="91">
        <f t="shared" ref="I167:I172" si="11">IF(E167&lt;&gt;0,(F167/E167)*100,0)</f>
        <v>100.137256072089</v>
      </c>
    </row>
    <row r="168" ht="20.25" customHeight="1" spans="1:9">
      <c r="A168" s="20"/>
      <c r="B168" s="114" t="s">
        <v>333</v>
      </c>
      <c r="C168" s="9">
        <v>1142</v>
      </c>
      <c r="D168" s="9">
        <v>932</v>
      </c>
      <c r="E168" s="98">
        <v>865</v>
      </c>
      <c r="F168" s="97">
        <f>SUM(F169:F172)</f>
        <v>932</v>
      </c>
      <c r="G168" s="91">
        <f t="shared" si="9"/>
        <v>81.6112084063047</v>
      </c>
      <c r="H168" s="91">
        <f t="shared" si="10"/>
        <v>100</v>
      </c>
      <c r="I168" s="91">
        <f t="shared" si="11"/>
        <v>107.745664739884</v>
      </c>
    </row>
    <row r="169" ht="20.25" customHeight="1" spans="1:9">
      <c r="A169" s="20"/>
      <c r="B169" s="114" t="s">
        <v>334</v>
      </c>
      <c r="C169" s="9">
        <v>0</v>
      </c>
      <c r="D169" s="9">
        <v>0</v>
      </c>
      <c r="E169" s="98">
        <v>302</v>
      </c>
      <c r="F169" s="97">
        <v>316</v>
      </c>
      <c r="G169" s="91">
        <f t="shared" si="9"/>
        <v>0</v>
      </c>
      <c r="H169" s="91">
        <f t="shared" si="10"/>
        <v>0</v>
      </c>
      <c r="I169" s="91">
        <f t="shared" si="11"/>
        <v>104.635761589404</v>
      </c>
    </row>
    <row r="170" ht="20.25" customHeight="1" spans="1:9">
      <c r="A170" s="20"/>
      <c r="B170" s="114" t="s">
        <v>335</v>
      </c>
      <c r="C170" s="9">
        <v>0</v>
      </c>
      <c r="D170" s="9">
        <v>0</v>
      </c>
      <c r="E170" s="98">
        <v>0</v>
      </c>
      <c r="F170" s="97">
        <v>0</v>
      </c>
      <c r="G170" s="91">
        <f t="shared" si="9"/>
        <v>0</v>
      </c>
      <c r="H170" s="91">
        <f t="shared" si="10"/>
        <v>0</v>
      </c>
      <c r="I170" s="91">
        <f t="shared" si="11"/>
        <v>0</v>
      </c>
    </row>
    <row r="171" ht="20.25" customHeight="1" spans="1:9">
      <c r="A171" s="20"/>
      <c r="B171" s="114" t="s">
        <v>336</v>
      </c>
      <c r="C171" s="9">
        <v>0</v>
      </c>
      <c r="D171" s="9">
        <v>0</v>
      </c>
      <c r="E171" s="98">
        <v>0</v>
      </c>
      <c r="F171" s="97">
        <v>0</v>
      </c>
      <c r="G171" s="91">
        <f t="shared" si="9"/>
        <v>0</v>
      </c>
      <c r="H171" s="91">
        <f t="shared" si="10"/>
        <v>0</v>
      </c>
      <c r="I171" s="91">
        <f t="shared" si="11"/>
        <v>0</v>
      </c>
    </row>
    <row r="172" ht="20.25" customHeight="1" spans="1:9">
      <c r="A172" s="20"/>
      <c r="B172" s="114" t="s">
        <v>337</v>
      </c>
      <c r="C172" s="9">
        <v>0</v>
      </c>
      <c r="D172" s="9">
        <v>0</v>
      </c>
      <c r="E172" s="98">
        <v>563</v>
      </c>
      <c r="F172" s="97">
        <v>616</v>
      </c>
      <c r="G172" s="91">
        <f t="shared" si="9"/>
        <v>0</v>
      </c>
      <c r="H172" s="91">
        <f t="shared" si="10"/>
        <v>0</v>
      </c>
      <c r="I172" s="91">
        <f t="shared" si="11"/>
        <v>109.413854351687</v>
      </c>
    </row>
    <row r="173" ht="20.25" customHeight="1" spans="1:9">
      <c r="A173" s="20"/>
      <c r="B173" s="114" t="s">
        <v>338</v>
      </c>
      <c r="C173" s="9">
        <v>56585</v>
      </c>
      <c r="D173" s="9">
        <v>76799</v>
      </c>
      <c r="E173" s="118">
        <v>74753</v>
      </c>
      <c r="F173" s="97">
        <f>SUM(F174:F179)</f>
        <v>74561</v>
      </c>
      <c r="G173" s="91">
        <f t="shared" ref="G173:G236" si="12">IF(C173&lt;&gt;0,(F173/C173)*100,0)</f>
        <v>131.768136431917</v>
      </c>
      <c r="H173" s="91">
        <f t="shared" ref="H173:H236" si="13">IF(D173&lt;&gt;0,(F173/D173)*100,0)</f>
        <v>97.0858995559838</v>
      </c>
      <c r="I173" s="91">
        <f t="shared" ref="I173:I236" si="14">IF(E173&lt;&gt;0,(F173/E173)*100,0)</f>
        <v>99.7431541209048</v>
      </c>
    </row>
    <row r="174" ht="20.25" customHeight="1" spans="1:9">
      <c r="A174" s="20"/>
      <c r="B174" s="114" t="s">
        <v>339</v>
      </c>
      <c r="C174" s="9">
        <v>0</v>
      </c>
      <c r="D174" s="9">
        <v>0</v>
      </c>
      <c r="E174" s="118">
        <v>7530</v>
      </c>
      <c r="F174" s="97">
        <v>10245</v>
      </c>
      <c r="G174" s="91">
        <f t="shared" si="12"/>
        <v>0</v>
      </c>
      <c r="H174" s="91">
        <f t="shared" si="13"/>
        <v>0</v>
      </c>
      <c r="I174" s="91">
        <f t="shared" si="14"/>
        <v>136.05577689243</v>
      </c>
    </row>
    <row r="175" ht="20.25" customHeight="1" spans="1:9">
      <c r="A175" s="20"/>
      <c r="B175" s="114" t="s">
        <v>340</v>
      </c>
      <c r="C175" s="9">
        <v>0</v>
      </c>
      <c r="D175" s="9">
        <v>0</v>
      </c>
      <c r="E175" s="118">
        <v>29380</v>
      </c>
      <c r="F175" s="97">
        <v>35497</v>
      </c>
      <c r="G175" s="91">
        <f t="shared" si="12"/>
        <v>0</v>
      </c>
      <c r="H175" s="91">
        <f t="shared" si="13"/>
        <v>0</v>
      </c>
      <c r="I175" s="91">
        <f t="shared" si="14"/>
        <v>120.820285908781</v>
      </c>
    </row>
    <row r="176" ht="20.25" customHeight="1" spans="1:9">
      <c r="A176" s="20"/>
      <c r="B176" s="114" t="s">
        <v>341</v>
      </c>
      <c r="C176" s="9">
        <v>0</v>
      </c>
      <c r="D176" s="9">
        <v>0</v>
      </c>
      <c r="E176" s="118">
        <v>20980</v>
      </c>
      <c r="F176" s="97">
        <v>19107</v>
      </c>
      <c r="G176" s="91">
        <f t="shared" si="12"/>
        <v>0</v>
      </c>
      <c r="H176" s="91">
        <f t="shared" si="13"/>
        <v>0</v>
      </c>
      <c r="I176" s="91">
        <f t="shared" si="14"/>
        <v>91.0724499523356</v>
      </c>
    </row>
    <row r="177" ht="20.25" customHeight="1" spans="1:9">
      <c r="A177" s="20"/>
      <c r="B177" s="114" t="s">
        <v>342</v>
      </c>
      <c r="C177" s="9">
        <v>0</v>
      </c>
      <c r="D177" s="9">
        <v>0</v>
      </c>
      <c r="E177" s="118">
        <v>6386</v>
      </c>
      <c r="F177" s="97">
        <v>5055</v>
      </c>
      <c r="G177" s="91">
        <f t="shared" si="12"/>
        <v>0</v>
      </c>
      <c r="H177" s="91">
        <f t="shared" si="13"/>
        <v>0</v>
      </c>
      <c r="I177" s="91">
        <f t="shared" si="14"/>
        <v>79.157532101472</v>
      </c>
    </row>
    <row r="178" ht="20.25" customHeight="1" spans="1:9">
      <c r="A178" s="20"/>
      <c r="B178" s="114" t="s">
        <v>343</v>
      </c>
      <c r="C178" s="9">
        <v>0</v>
      </c>
      <c r="D178" s="9">
        <v>0</v>
      </c>
      <c r="E178" s="118">
        <v>0</v>
      </c>
      <c r="F178" s="97">
        <v>0</v>
      </c>
      <c r="G178" s="91">
        <f t="shared" si="12"/>
        <v>0</v>
      </c>
      <c r="H178" s="91">
        <f t="shared" si="13"/>
        <v>0</v>
      </c>
      <c r="I178" s="91">
        <f t="shared" si="14"/>
        <v>0</v>
      </c>
    </row>
    <row r="179" ht="20.25" customHeight="1" spans="1:9">
      <c r="A179" s="20"/>
      <c r="B179" s="114" t="s">
        <v>344</v>
      </c>
      <c r="C179" s="9">
        <v>0</v>
      </c>
      <c r="D179" s="9">
        <v>0</v>
      </c>
      <c r="E179" s="118">
        <v>10477</v>
      </c>
      <c r="F179" s="97">
        <v>4657</v>
      </c>
      <c r="G179" s="91">
        <f t="shared" si="12"/>
        <v>0</v>
      </c>
      <c r="H179" s="91">
        <f t="shared" si="13"/>
        <v>0</v>
      </c>
      <c r="I179" s="91">
        <f t="shared" si="14"/>
        <v>44.4497470649995</v>
      </c>
    </row>
    <row r="180" ht="20.25" customHeight="1" spans="1:9">
      <c r="A180" s="20"/>
      <c r="B180" s="114" t="s">
        <v>345</v>
      </c>
      <c r="C180" s="9">
        <v>4087</v>
      </c>
      <c r="D180" s="9">
        <v>5263</v>
      </c>
      <c r="E180" s="118">
        <v>5210</v>
      </c>
      <c r="F180" s="97">
        <f>SUM(F181:F185)</f>
        <v>4367</v>
      </c>
      <c r="G180" s="91">
        <f t="shared" si="12"/>
        <v>106.850990946905</v>
      </c>
      <c r="H180" s="91">
        <f t="shared" si="13"/>
        <v>82.9754892646779</v>
      </c>
      <c r="I180" s="91">
        <f t="shared" si="14"/>
        <v>83.8195777351248</v>
      </c>
    </row>
    <row r="181" ht="20.25" customHeight="1" spans="1:9">
      <c r="A181" s="20"/>
      <c r="B181" s="114" t="s">
        <v>346</v>
      </c>
      <c r="C181" s="9">
        <v>0</v>
      </c>
      <c r="D181" s="9">
        <v>0</v>
      </c>
      <c r="E181" s="118">
        <v>0</v>
      </c>
      <c r="F181" s="97">
        <v>0</v>
      </c>
      <c r="G181" s="91">
        <f t="shared" si="12"/>
        <v>0</v>
      </c>
      <c r="H181" s="91">
        <f t="shared" si="13"/>
        <v>0</v>
      </c>
      <c r="I181" s="91">
        <f t="shared" si="14"/>
        <v>0</v>
      </c>
    </row>
    <row r="182" ht="20.25" customHeight="1" spans="1:9">
      <c r="A182" s="20"/>
      <c r="B182" s="114" t="s">
        <v>347</v>
      </c>
      <c r="C182" s="9">
        <v>0</v>
      </c>
      <c r="D182" s="9">
        <v>0</v>
      </c>
      <c r="E182" s="98">
        <v>5210</v>
      </c>
      <c r="F182" s="97">
        <v>4296</v>
      </c>
      <c r="G182" s="91">
        <f t="shared" si="12"/>
        <v>0</v>
      </c>
      <c r="H182" s="91">
        <f t="shared" si="13"/>
        <v>0</v>
      </c>
      <c r="I182" s="91">
        <f t="shared" si="14"/>
        <v>82.4568138195777</v>
      </c>
    </row>
    <row r="183" ht="20.25" customHeight="1" spans="1:9">
      <c r="A183" s="20"/>
      <c r="B183" s="114" t="s">
        <v>348</v>
      </c>
      <c r="C183" s="9">
        <v>0</v>
      </c>
      <c r="D183" s="9">
        <v>0</v>
      </c>
      <c r="E183" s="98">
        <v>0</v>
      </c>
      <c r="F183" s="97">
        <v>0</v>
      </c>
      <c r="G183" s="91">
        <f t="shared" si="12"/>
        <v>0</v>
      </c>
      <c r="H183" s="91">
        <f t="shared" si="13"/>
        <v>0</v>
      </c>
      <c r="I183" s="91">
        <f t="shared" si="14"/>
        <v>0</v>
      </c>
    </row>
    <row r="184" ht="20.25" customHeight="1" spans="1:9">
      <c r="A184" s="20"/>
      <c r="B184" s="114" t="s">
        <v>349</v>
      </c>
      <c r="C184" s="9">
        <v>0</v>
      </c>
      <c r="D184" s="9">
        <v>0</v>
      </c>
      <c r="E184" s="98">
        <v>0</v>
      </c>
      <c r="F184" s="97">
        <v>0</v>
      </c>
      <c r="G184" s="91">
        <f t="shared" si="12"/>
        <v>0</v>
      </c>
      <c r="H184" s="91">
        <f t="shared" si="13"/>
        <v>0</v>
      </c>
      <c r="I184" s="91">
        <f t="shared" si="14"/>
        <v>0</v>
      </c>
    </row>
    <row r="185" ht="20.25" customHeight="1" spans="1:9">
      <c r="A185" s="20"/>
      <c r="B185" s="114" t="s">
        <v>350</v>
      </c>
      <c r="C185" s="9">
        <v>0</v>
      </c>
      <c r="D185" s="9">
        <v>0</v>
      </c>
      <c r="E185" s="98">
        <v>0</v>
      </c>
      <c r="F185" s="97">
        <v>71</v>
      </c>
      <c r="G185" s="91">
        <f t="shared" si="12"/>
        <v>0</v>
      </c>
      <c r="H185" s="91">
        <f t="shared" si="13"/>
        <v>0</v>
      </c>
      <c r="I185" s="91">
        <f t="shared" si="14"/>
        <v>0</v>
      </c>
    </row>
    <row r="186" ht="20.25" customHeight="1" spans="1:9">
      <c r="A186" s="20"/>
      <c r="B186" s="114" t="s">
        <v>351</v>
      </c>
      <c r="C186" s="9">
        <v>0</v>
      </c>
      <c r="D186" s="9">
        <v>0</v>
      </c>
      <c r="E186" s="98">
        <v>0</v>
      </c>
      <c r="F186" s="97">
        <f>SUM(F187:F191)</f>
        <v>0</v>
      </c>
      <c r="G186" s="91">
        <f t="shared" si="12"/>
        <v>0</v>
      </c>
      <c r="H186" s="91">
        <f t="shared" si="13"/>
        <v>0</v>
      </c>
      <c r="I186" s="91">
        <f t="shared" si="14"/>
        <v>0</v>
      </c>
    </row>
    <row r="187" ht="20.25" customHeight="1" spans="1:9">
      <c r="A187" s="20"/>
      <c r="B187" s="114" t="s">
        <v>352</v>
      </c>
      <c r="C187" s="9">
        <v>0</v>
      </c>
      <c r="D187" s="9">
        <v>0</v>
      </c>
      <c r="E187" s="98">
        <v>0</v>
      </c>
      <c r="F187" s="97">
        <v>0</v>
      </c>
      <c r="G187" s="91">
        <f t="shared" si="12"/>
        <v>0</v>
      </c>
      <c r="H187" s="91">
        <f t="shared" si="13"/>
        <v>0</v>
      </c>
      <c r="I187" s="91">
        <f t="shared" si="14"/>
        <v>0</v>
      </c>
    </row>
    <row r="188" ht="20.25" customHeight="1" spans="1:9">
      <c r="A188" s="20"/>
      <c r="B188" s="114" t="s">
        <v>353</v>
      </c>
      <c r="C188" s="9">
        <v>0</v>
      </c>
      <c r="D188" s="9">
        <v>0</v>
      </c>
      <c r="E188" s="98">
        <v>0</v>
      </c>
      <c r="F188" s="97">
        <v>0</v>
      </c>
      <c r="G188" s="91">
        <f t="shared" si="12"/>
        <v>0</v>
      </c>
      <c r="H188" s="91">
        <f t="shared" si="13"/>
        <v>0</v>
      </c>
      <c r="I188" s="91">
        <f t="shared" si="14"/>
        <v>0</v>
      </c>
    </row>
    <row r="189" ht="20.25" customHeight="1" spans="1:9">
      <c r="A189" s="20"/>
      <c r="B189" s="114" t="s">
        <v>354</v>
      </c>
      <c r="C189" s="9">
        <v>0</v>
      </c>
      <c r="D189" s="9">
        <v>0</v>
      </c>
      <c r="E189" s="98">
        <v>0</v>
      </c>
      <c r="F189" s="97">
        <v>0</v>
      </c>
      <c r="G189" s="91">
        <f t="shared" si="12"/>
        <v>0</v>
      </c>
      <c r="H189" s="91">
        <f t="shared" si="13"/>
        <v>0</v>
      </c>
      <c r="I189" s="91">
        <f t="shared" si="14"/>
        <v>0</v>
      </c>
    </row>
    <row r="190" ht="20.25" customHeight="1" spans="1:9">
      <c r="A190" s="20"/>
      <c r="B190" s="114" t="s">
        <v>355</v>
      </c>
      <c r="C190" s="9">
        <v>0</v>
      </c>
      <c r="D190" s="9">
        <v>0</v>
      </c>
      <c r="E190" s="98">
        <v>0</v>
      </c>
      <c r="F190" s="97">
        <v>0</v>
      </c>
      <c r="G190" s="91">
        <f t="shared" si="12"/>
        <v>0</v>
      </c>
      <c r="H190" s="91">
        <f t="shared" si="13"/>
        <v>0</v>
      </c>
      <c r="I190" s="91">
        <f t="shared" si="14"/>
        <v>0</v>
      </c>
    </row>
    <row r="191" ht="20.25" customHeight="1" spans="1:9">
      <c r="A191" s="20"/>
      <c r="B191" s="114" t="s">
        <v>356</v>
      </c>
      <c r="C191" s="9">
        <v>0</v>
      </c>
      <c r="D191" s="9">
        <v>0</v>
      </c>
      <c r="E191" s="98">
        <v>0</v>
      </c>
      <c r="F191" s="97">
        <v>0</v>
      </c>
      <c r="G191" s="91">
        <f t="shared" si="12"/>
        <v>0</v>
      </c>
      <c r="H191" s="91">
        <f t="shared" si="13"/>
        <v>0</v>
      </c>
      <c r="I191" s="91">
        <f t="shared" si="14"/>
        <v>0</v>
      </c>
    </row>
    <row r="192" ht="20.25" customHeight="1" spans="1:9">
      <c r="A192" s="20"/>
      <c r="B192" s="114" t="s">
        <v>357</v>
      </c>
      <c r="C192" s="9">
        <v>0</v>
      </c>
      <c r="D192" s="9">
        <v>0</v>
      </c>
      <c r="E192" s="98">
        <v>0</v>
      </c>
      <c r="F192" s="97">
        <f>SUM(F193:F195)</f>
        <v>0</v>
      </c>
      <c r="G192" s="91">
        <f t="shared" si="12"/>
        <v>0</v>
      </c>
      <c r="H192" s="91">
        <f t="shared" si="13"/>
        <v>0</v>
      </c>
      <c r="I192" s="91">
        <f t="shared" si="14"/>
        <v>0</v>
      </c>
    </row>
    <row r="193" ht="20.25" customHeight="1" spans="1:9">
      <c r="A193" s="20"/>
      <c r="B193" s="114" t="s">
        <v>358</v>
      </c>
      <c r="C193" s="9">
        <v>0</v>
      </c>
      <c r="D193" s="9">
        <v>0</v>
      </c>
      <c r="E193" s="98">
        <v>0</v>
      </c>
      <c r="F193" s="97">
        <v>0</v>
      </c>
      <c r="G193" s="91">
        <f t="shared" si="12"/>
        <v>0</v>
      </c>
      <c r="H193" s="91">
        <f t="shared" si="13"/>
        <v>0</v>
      </c>
      <c r="I193" s="91">
        <f t="shared" si="14"/>
        <v>0</v>
      </c>
    </row>
    <row r="194" ht="20.25" customHeight="1" spans="1:9">
      <c r="A194" s="20"/>
      <c r="B194" s="114" t="s">
        <v>359</v>
      </c>
      <c r="C194" s="9">
        <v>0</v>
      </c>
      <c r="D194" s="9">
        <v>0</v>
      </c>
      <c r="E194" s="98">
        <v>0</v>
      </c>
      <c r="F194" s="97">
        <v>0</v>
      </c>
      <c r="G194" s="91">
        <f t="shared" si="12"/>
        <v>0</v>
      </c>
      <c r="H194" s="91">
        <f t="shared" si="13"/>
        <v>0</v>
      </c>
      <c r="I194" s="91">
        <f t="shared" si="14"/>
        <v>0</v>
      </c>
    </row>
    <row r="195" ht="20.25" customHeight="1" spans="1:9">
      <c r="A195" s="20"/>
      <c r="B195" s="114" t="s">
        <v>360</v>
      </c>
      <c r="C195" s="9">
        <v>0</v>
      </c>
      <c r="D195" s="9">
        <v>0</v>
      </c>
      <c r="E195" s="98">
        <v>0</v>
      </c>
      <c r="F195" s="97">
        <v>0</v>
      </c>
      <c r="G195" s="91">
        <f t="shared" si="12"/>
        <v>0</v>
      </c>
      <c r="H195" s="91">
        <f t="shared" si="13"/>
        <v>0</v>
      </c>
      <c r="I195" s="91">
        <f t="shared" si="14"/>
        <v>0</v>
      </c>
    </row>
    <row r="196" ht="20.25" customHeight="1" spans="1:9">
      <c r="A196" s="20"/>
      <c r="B196" s="114" t="s">
        <v>361</v>
      </c>
      <c r="C196" s="9">
        <v>0</v>
      </c>
      <c r="D196" s="9">
        <v>0</v>
      </c>
      <c r="E196" s="98">
        <v>0</v>
      </c>
      <c r="F196" s="97">
        <f>SUM(F197:F199)</f>
        <v>0</v>
      </c>
      <c r="G196" s="91">
        <f t="shared" si="12"/>
        <v>0</v>
      </c>
      <c r="H196" s="91">
        <f t="shared" si="13"/>
        <v>0</v>
      </c>
      <c r="I196" s="91">
        <f t="shared" si="14"/>
        <v>0</v>
      </c>
    </row>
    <row r="197" ht="20.25" customHeight="1" spans="1:9">
      <c r="A197" s="20"/>
      <c r="B197" s="114" t="s">
        <v>362</v>
      </c>
      <c r="C197" s="9">
        <v>0</v>
      </c>
      <c r="D197" s="9">
        <v>0</v>
      </c>
      <c r="E197" s="98">
        <v>0</v>
      </c>
      <c r="F197" s="97">
        <v>0</v>
      </c>
      <c r="G197" s="91">
        <f t="shared" si="12"/>
        <v>0</v>
      </c>
      <c r="H197" s="91">
        <f t="shared" si="13"/>
        <v>0</v>
      </c>
      <c r="I197" s="91">
        <f t="shared" si="14"/>
        <v>0</v>
      </c>
    </row>
    <row r="198" ht="20.25" customHeight="1" spans="1:9">
      <c r="A198" s="20"/>
      <c r="B198" s="114" t="s">
        <v>363</v>
      </c>
      <c r="C198" s="9">
        <v>0</v>
      </c>
      <c r="D198" s="9">
        <v>0</v>
      </c>
      <c r="E198" s="98">
        <v>0</v>
      </c>
      <c r="F198" s="97">
        <v>0</v>
      </c>
      <c r="G198" s="91">
        <f t="shared" si="12"/>
        <v>0</v>
      </c>
      <c r="H198" s="91">
        <f t="shared" si="13"/>
        <v>0</v>
      </c>
      <c r="I198" s="91">
        <f t="shared" si="14"/>
        <v>0</v>
      </c>
    </row>
    <row r="199" ht="20.25" customHeight="1" spans="1:9">
      <c r="A199" s="20"/>
      <c r="B199" s="114" t="s">
        <v>364</v>
      </c>
      <c r="C199" s="9">
        <v>0</v>
      </c>
      <c r="D199" s="9">
        <v>0</v>
      </c>
      <c r="E199" s="98">
        <v>0</v>
      </c>
      <c r="F199" s="97">
        <v>0</v>
      </c>
      <c r="G199" s="91">
        <f t="shared" si="12"/>
        <v>0</v>
      </c>
      <c r="H199" s="91">
        <f t="shared" si="13"/>
        <v>0</v>
      </c>
      <c r="I199" s="91">
        <f t="shared" si="14"/>
        <v>0</v>
      </c>
    </row>
    <row r="200" ht="20.25" customHeight="1" spans="1:9">
      <c r="A200" s="20"/>
      <c r="B200" s="114" t="s">
        <v>365</v>
      </c>
      <c r="C200" s="9">
        <v>23</v>
      </c>
      <c r="D200" s="9">
        <v>75</v>
      </c>
      <c r="E200" s="98">
        <v>56</v>
      </c>
      <c r="F200" s="97">
        <f>SUM(F201:F203)</f>
        <v>61</v>
      </c>
      <c r="G200" s="91">
        <f t="shared" si="12"/>
        <v>265.217391304348</v>
      </c>
      <c r="H200" s="91">
        <f t="shared" si="13"/>
        <v>81.3333333333333</v>
      </c>
      <c r="I200" s="91">
        <f t="shared" si="14"/>
        <v>108.928571428571</v>
      </c>
    </row>
    <row r="201" ht="20.25" customHeight="1" spans="1:9">
      <c r="A201" s="20"/>
      <c r="B201" s="114" t="s">
        <v>366</v>
      </c>
      <c r="C201" s="9">
        <v>0</v>
      </c>
      <c r="D201" s="9">
        <v>0</v>
      </c>
      <c r="E201" s="98">
        <v>56</v>
      </c>
      <c r="F201" s="97">
        <v>61</v>
      </c>
      <c r="G201" s="91">
        <f t="shared" si="12"/>
        <v>0</v>
      </c>
      <c r="H201" s="91">
        <f t="shared" si="13"/>
        <v>0</v>
      </c>
      <c r="I201" s="91">
        <f t="shared" si="14"/>
        <v>108.928571428571</v>
      </c>
    </row>
    <row r="202" ht="20.25" customHeight="1" spans="1:9">
      <c r="A202" s="20"/>
      <c r="B202" s="114" t="s">
        <v>367</v>
      </c>
      <c r="C202" s="9">
        <v>0</v>
      </c>
      <c r="D202" s="9">
        <v>0</v>
      </c>
      <c r="E202" s="98">
        <v>0</v>
      </c>
      <c r="F202" s="97">
        <v>0</v>
      </c>
      <c r="G202" s="91">
        <f t="shared" si="12"/>
        <v>0</v>
      </c>
      <c r="H202" s="91">
        <f t="shared" si="13"/>
        <v>0</v>
      </c>
      <c r="I202" s="91">
        <f t="shared" si="14"/>
        <v>0</v>
      </c>
    </row>
    <row r="203" ht="20.25" customHeight="1" spans="1:9">
      <c r="A203" s="20"/>
      <c r="B203" s="114" t="s">
        <v>368</v>
      </c>
      <c r="C203" s="9">
        <v>0</v>
      </c>
      <c r="D203" s="9">
        <v>0</v>
      </c>
      <c r="E203" s="98">
        <v>0</v>
      </c>
      <c r="F203" s="97">
        <v>0</v>
      </c>
      <c r="G203" s="91">
        <f t="shared" si="12"/>
        <v>0</v>
      </c>
      <c r="H203" s="91">
        <f t="shared" si="13"/>
        <v>0</v>
      </c>
      <c r="I203" s="91">
        <f t="shared" si="14"/>
        <v>0</v>
      </c>
    </row>
    <row r="204" ht="20.25" customHeight="1" spans="1:9">
      <c r="A204" s="20"/>
      <c r="B204" s="114" t="s">
        <v>369</v>
      </c>
      <c r="C204" s="9">
        <v>655</v>
      </c>
      <c r="D204" s="9">
        <v>827</v>
      </c>
      <c r="E204" s="98">
        <v>994</v>
      </c>
      <c r="F204" s="97">
        <f>SUM(F205:F209)</f>
        <v>827</v>
      </c>
      <c r="G204" s="91">
        <f t="shared" si="12"/>
        <v>126.259541984733</v>
      </c>
      <c r="H204" s="91">
        <f t="shared" si="13"/>
        <v>100</v>
      </c>
      <c r="I204" s="91">
        <f t="shared" si="14"/>
        <v>83.1991951710261</v>
      </c>
    </row>
    <row r="205" ht="20.25" customHeight="1" spans="1:9">
      <c r="A205" s="20"/>
      <c r="B205" s="114" t="s">
        <v>370</v>
      </c>
      <c r="C205" s="9">
        <v>0</v>
      </c>
      <c r="D205" s="9">
        <v>0</v>
      </c>
      <c r="E205" s="98">
        <v>201</v>
      </c>
      <c r="F205" s="97">
        <v>177</v>
      </c>
      <c r="G205" s="91">
        <f t="shared" si="12"/>
        <v>0</v>
      </c>
      <c r="H205" s="91">
        <f t="shared" si="13"/>
        <v>0</v>
      </c>
      <c r="I205" s="91">
        <f t="shared" si="14"/>
        <v>88.0597014925373</v>
      </c>
    </row>
    <row r="206" ht="20.25" customHeight="1" spans="1:9">
      <c r="A206" s="20"/>
      <c r="B206" s="114" t="s">
        <v>371</v>
      </c>
      <c r="C206" s="9">
        <v>0</v>
      </c>
      <c r="D206" s="9">
        <v>0</v>
      </c>
      <c r="E206" s="98">
        <v>793</v>
      </c>
      <c r="F206" s="97">
        <v>650</v>
      </c>
      <c r="G206" s="91">
        <f t="shared" si="12"/>
        <v>0</v>
      </c>
      <c r="H206" s="91">
        <f t="shared" si="13"/>
        <v>0</v>
      </c>
      <c r="I206" s="91">
        <f t="shared" si="14"/>
        <v>81.9672131147541</v>
      </c>
    </row>
    <row r="207" ht="20.25" customHeight="1" spans="1:9">
      <c r="A207" s="20"/>
      <c r="B207" s="114" t="s">
        <v>372</v>
      </c>
      <c r="C207" s="9">
        <v>0</v>
      </c>
      <c r="D207" s="9">
        <v>0</v>
      </c>
      <c r="E207" s="98">
        <v>0</v>
      </c>
      <c r="F207" s="97">
        <v>0</v>
      </c>
      <c r="G207" s="91">
        <f t="shared" si="12"/>
        <v>0</v>
      </c>
      <c r="H207" s="91">
        <f t="shared" si="13"/>
        <v>0</v>
      </c>
      <c r="I207" s="91">
        <f t="shared" si="14"/>
        <v>0</v>
      </c>
    </row>
    <row r="208" ht="20.25" customHeight="1" spans="1:9">
      <c r="A208" s="20"/>
      <c r="B208" s="114" t="s">
        <v>373</v>
      </c>
      <c r="C208" s="9">
        <v>0</v>
      </c>
      <c r="D208" s="9">
        <v>0</v>
      </c>
      <c r="E208" s="98">
        <v>0</v>
      </c>
      <c r="F208" s="97">
        <v>0</v>
      </c>
      <c r="G208" s="91">
        <f t="shared" si="12"/>
        <v>0</v>
      </c>
      <c r="H208" s="91">
        <f t="shared" si="13"/>
        <v>0</v>
      </c>
      <c r="I208" s="91">
        <f t="shared" si="14"/>
        <v>0</v>
      </c>
    </row>
    <row r="209" ht="20.25" customHeight="1" spans="1:9">
      <c r="A209" s="20"/>
      <c r="B209" s="114" t="s">
        <v>374</v>
      </c>
      <c r="C209" s="9">
        <v>0</v>
      </c>
      <c r="D209" s="9">
        <v>0</v>
      </c>
      <c r="E209" s="98">
        <v>0</v>
      </c>
      <c r="F209" s="97">
        <v>0</v>
      </c>
      <c r="G209" s="91">
        <f t="shared" si="12"/>
        <v>0</v>
      </c>
      <c r="H209" s="91">
        <f t="shared" si="13"/>
        <v>0</v>
      </c>
      <c r="I209" s="91">
        <f t="shared" si="14"/>
        <v>0</v>
      </c>
    </row>
    <row r="210" ht="20.25" customHeight="1" spans="1:9">
      <c r="A210" s="20"/>
      <c r="B210" s="114" t="s">
        <v>375</v>
      </c>
      <c r="C210" s="9">
        <v>2527</v>
      </c>
      <c r="D210" s="9">
        <v>3134</v>
      </c>
      <c r="E210" s="98">
        <v>1753</v>
      </c>
      <c r="F210" s="97">
        <f>SUM(F211:F216)</f>
        <v>3134</v>
      </c>
      <c r="G210" s="91">
        <f t="shared" si="12"/>
        <v>124.02057776019</v>
      </c>
      <c r="H210" s="91">
        <f t="shared" si="13"/>
        <v>100</v>
      </c>
      <c r="I210" s="91">
        <f t="shared" si="14"/>
        <v>178.779235596121</v>
      </c>
    </row>
    <row r="211" ht="20.25" customHeight="1" spans="1:9">
      <c r="A211" s="20"/>
      <c r="B211" s="114" t="s">
        <v>376</v>
      </c>
      <c r="C211" s="9">
        <v>0</v>
      </c>
      <c r="D211" s="9">
        <v>0</v>
      </c>
      <c r="E211" s="98">
        <v>0</v>
      </c>
      <c r="F211" s="97">
        <v>0</v>
      </c>
      <c r="G211" s="91">
        <f t="shared" si="12"/>
        <v>0</v>
      </c>
      <c r="H211" s="91">
        <f t="shared" si="13"/>
        <v>0</v>
      </c>
      <c r="I211" s="91">
        <f t="shared" si="14"/>
        <v>0</v>
      </c>
    </row>
    <row r="212" ht="20.25" customHeight="1" spans="1:9">
      <c r="A212" s="20"/>
      <c r="B212" s="114" t="s">
        <v>377</v>
      </c>
      <c r="C212" s="9">
        <v>0</v>
      </c>
      <c r="D212" s="9">
        <v>0</v>
      </c>
      <c r="E212" s="98">
        <v>0</v>
      </c>
      <c r="F212" s="97">
        <v>0</v>
      </c>
      <c r="G212" s="91">
        <f t="shared" si="12"/>
        <v>0</v>
      </c>
      <c r="H212" s="91">
        <f t="shared" si="13"/>
        <v>0</v>
      </c>
      <c r="I212" s="91">
        <f t="shared" si="14"/>
        <v>0</v>
      </c>
    </row>
    <row r="213" ht="20.25" customHeight="1" spans="1:9">
      <c r="A213" s="20"/>
      <c r="B213" s="114" t="s">
        <v>378</v>
      </c>
      <c r="C213" s="9">
        <v>0</v>
      </c>
      <c r="D213" s="9">
        <v>0</v>
      </c>
      <c r="E213" s="98">
        <v>0</v>
      </c>
      <c r="F213" s="97">
        <v>0</v>
      </c>
      <c r="G213" s="91">
        <f t="shared" si="12"/>
        <v>0</v>
      </c>
      <c r="H213" s="91">
        <f t="shared" si="13"/>
        <v>0</v>
      </c>
      <c r="I213" s="91">
        <f t="shared" si="14"/>
        <v>0</v>
      </c>
    </row>
    <row r="214" ht="20.25" customHeight="1" spans="1:9">
      <c r="A214" s="20"/>
      <c r="B214" s="114" t="s">
        <v>379</v>
      </c>
      <c r="C214" s="9">
        <v>0</v>
      </c>
      <c r="D214" s="9">
        <v>0</v>
      </c>
      <c r="E214" s="98">
        <v>0</v>
      </c>
      <c r="F214" s="97">
        <v>0</v>
      </c>
      <c r="G214" s="91">
        <f t="shared" si="12"/>
        <v>0</v>
      </c>
      <c r="H214" s="91">
        <f t="shared" si="13"/>
        <v>0</v>
      </c>
      <c r="I214" s="91">
        <f t="shared" si="14"/>
        <v>0</v>
      </c>
    </row>
    <row r="215" ht="20.25" customHeight="1" spans="1:9">
      <c r="A215" s="20"/>
      <c r="B215" s="114" t="s">
        <v>380</v>
      </c>
      <c r="C215" s="9">
        <v>0</v>
      </c>
      <c r="D215" s="9">
        <v>0</v>
      </c>
      <c r="E215" s="98">
        <v>0</v>
      </c>
      <c r="F215" s="97">
        <v>0</v>
      </c>
      <c r="G215" s="91">
        <f t="shared" si="12"/>
        <v>0</v>
      </c>
      <c r="H215" s="91">
        <f t="shared" si="13"/>
        <v>0</v>
      </c>
      <c r="I215" s="91">
        <f t="shared" si="14"/>
        <v>0</v>
      </c>
    </row>
    <row r="216" ht="20.25" customHeight="1" spans="1:9">
      <c r="A216" s="20"/>
      <c r="B216" s="114" t="s">
        <v>381</v>
      </c>
      <c r="C216" s="9">
        <v>0</v>
      </c>
      <c r="D216" s="9">
        <v>0</v>
      </c>
      <c r="E216" s="98">
        <v>1753</v>
      </c>
      <c r="F216" s="97">
        <v>3134</v>
      </c>
      <c r="G216" s="91">
        <f t="shared" si="12"/>
        <v>0</v>
      </c>
      <c r="H216" s="91">
        <f t="shared" si="13"/>
        <v>0</v>
      </c>
      <c r="I216" s="91">
        <f t="shared" si="14"/>
        <v>178.779235596121</v>
      </c>
    </row>
    <row r="217" ht="20.25" customHeight="1" spans="1:9">
      <c r="A217" s="20"/>
      <c r="B217" s="114" t="s">
        <v>382</v>
      </c>
      <c r="C217" s="9">
        <v>26</v>
      </c>
      <c r="D217" s="9">
        <v>18</v>
      </c>
      <c r="E217" s="98">
        <v>127</v>
      </c>
      <c r="F217" s="97">
        <f>F218</f>
        <v>18</v>
      </c>
      <c r="G217" s="91">
        <f t="shared" si="12"/>
        <v>69.2307692307692</v>
      </c>
      <c r="H217" s="91">
        <f t="shared" si="13"/>
        <v>100</v>
      </c>
      <c r="I217" s="91">
        <f t="shared" si="14"/>
        <v>14.1732283464567</v>
      </c>
    </row>
    <row r="218" ht="20.25" customHeight="1" spans="1:9">
      <c r="A218" s="20"/>
      <c r="B218" s="114" t="s">
        <v>383</v>
      </c>
      <c r="C218" s="9">
        <v>0</v>
      </c>
      <c r="D218" s="9">
        <v>0</v>
      </c>
      <c r="E218" s="98">
        <v>127</v>
      </c>
      <c r="F218" s="97">
        <v>18</v>
      </c>
      <c r="G218" s="91">
        <f t="shared" si="12"/>
        <v>0</v>
      </c>
      <c r="H218" s="91">
        <f t="shared" si="13"/>
        <v>0</v>
      </c>
      <c r="I218" s="91">
        <f t="shared" si="14"/>
        <v>14.1732283464567</v>
      </c>
    </row>
    <row r="219" ht="20.25" customHeight="1" spans="1:9">
      <c r="A219" s="20" t="s">
        <v>384</v>
      </c>
      <c r="B219" s="114" t="s">
        <v>65</v>
      </c>
      <c r="C219" s="9">
        <v>1386</v>
      </c>
      <c r="D219" s="9">
        <v>1156</v>
      </c>
      <c r="E219" s="98">
        <v>1161</v>
      </c>
      <c r="F219" s="97">
        <f>SUM(F220,F225,F234,F240,F245,F250,F255,F262,F266,F270)</f>
        <v>1156</v>
      </c>
      <c r="G219" s="91">
        <f t="shared" si="12"/>
        <v>83.4054834054834</v>
      </c>
      <c r="H219" s="91">
        <f t="shared" si="13"/>
        <v>100</v>
      </c>
      <c r="I219" s="91">
        <f t="shared" si="14"/>
        <v>99.5693367786391</v>
      </c>
    </row>
    <row r="220" ht="20.25" customHeight="1" spans="1:9">
      <c r="A220" s="20"/>
      <c r="B220" s="114" t="s">
        <v>385</v>
      </c>
      <c r="C220" s="9">
        <v>1153</v>
      </c>
      <c r="D220" s="9">
        <v>291</v>
      </c>
      <c r="E220" s="98">
        <v>379</v>
      </c>
      <c r="F220" s="97">
        <f>SUM(F221:F224)</f>
        <v>291</v>
      </c>
      <c r="G220" s="91">
        <f t="shared" si="12"/>
        <v>25.2385082393755</v>
      </c>
      <c r="H220" s="91">
        <f t="shared" si="13"/>
        <v>100</v>
      </c>
      <c r="I220" s="91">
        <f t="shared" si="14"/>
        <v>76.7810026385224</v>
      </c>
    </row>
    <row r="221" ht="20.25" customHeight="1" spans="1:9">
      <c r="A221" s="20"/>
      <c r="B221" s="114" t="s">
        <v>386</v>
      </c>
      <c r="C221" s="9">
        <v>0</v>
      </c>
      <c r="D221" s="9">
        <v>0</v>
      </c>
      <c r="E221" s="98">
        <v>179</v>
      </c>
      <c r="F221" s="97">
        <v>191</v>
      </c>
      <c r="G221" s="91">
        <f t="shared" si="12"/>
        <v>0</v>
      </c>
      <c r="H221" s="91">
        <f t="shared" si="13"/>
        <v>0</v>
      </c>
      <c r="I221" s="91">
        <f t="shared" si="14"/>
        <v>106.703910614525</v>
      </c>
    </row>
    <row r="222" ht="20.25" customHeight="1" spans="1:9">
      <c r="A222" s="20"/>
      <c r="B222" s="114" t="s">
        <v>387</v>
      </c>
      <c r="C222" s="9">
        <v>0</v>
      </c>
      <c r="D222" s="9">
        <v>0</v>
      </c>
      <c r="E222" s="98">
        <v>200</v>
      </c>
      <c r="F222" s="97">
        <v>100</v>
      </c>
      <c r="G222" s="91">
        <f t="shared" si="12"/>
        <v>0</v>
      </c>
      <c r="H222" s="91">
        <f t="shared" si="13"/>
        <v>0</v>
      </c>
      <c r="I222" s="91">
        <f t="shared" si="14"/>
        <v>50</v>
      </c>
    </row>
    <row r="223" ht="20.25" customHeight="1" spans="1:9">
      <c r="A223" s="20"/>
      <c r="B223" s="114" t="s">
        <v>388</v>
      </c>
      <c r="C223" s="9">
        <v>0</v>
      </c>
      <c r="D223" s="9">
        <v>0</v>
      </c>
      <c r="E223" s="98">
        <v>0</v>
      </c>
      <c r="F223" s="97">
        <v>0</v>
      </c>
      <c r="G223" s="91">
        <f t="shared" si="12"/>
        <v>0</v>
      </c>
      <c r="H223" s="91">
        <f t="shared" si="13"/>
        <v>0</v>
      </c>
      <c r="I223" s="91">
        <f t="shared" si="14"/>
        <v>0</v>
      </c>
    </row>
    <row r="224" ht="20.25" customHeight="1" spans="1:9">
      <c r="A224" s="20"/>
      <c r="B224" s="114" t="s">
        <v>389</v>
      </c>
      <c r="C224" s="9">
        <v>0</v>
      </c>
      <c r="D224" s="9">
        <v>0</v>
      </c>
      <c r="E224" s="98">
        <v>0</v>
      </c>
      <c r="F224" s="97">
        <v>0</v>
      </c>
      <c r="G224" s="91">
        <f t="shared" si="12"/>
        <v>0</v>
      </c>
      <c r="H224" s="91">
        <f t="shared" si="13"/>
        <v>0</v>
      </c>
      <c r="I224" s="91">
        <f t="shared" si="14"/>
        <v>0</v>
      </c>
    </row>
    <row r="225" ht="20.25" customHeight="1" spans="1:9">
      <c r="A225" s="20"/>
      <c r="B225" s="114" t="s">
        <v>390</v>
      </c>
      <c r="C225" s="9">
        <v>0</v>
      </c>
      <c r="D225" s="9">
        <v>0</v>
      </c>
      <c r="E225" s="98">
        <v>0</v>
      </c>
      <c r="F225" s="97">
        <f>SUM(F226:F233)</f>
        <v>0</v>
      </c>
      <c r="G225" s="91">
        <f t="shared" si="12"/>
        <v>0</v>
      </c>
      <c r="H225" s="91">
        <f t="shared" si="13"/>
        <v>0</v>
      </c>
      <c r="I225" s="91">
        <f t="shared" si="14"/>
        <v>0</v>
      </c>
    </row>
    <row r="226" ht="20.25" customHeight="1" spans="1:9">
      <c r="A226" s="20"/>
      <c r="B226" s="114" t="s">
        <v>391</v>
      </c>
      <c r="C226" s="9">
        <v>0</v>
      </c>
      <c r="D226" s="9">
        <v>0</v>
      </c>
      <c r="E226" s="98">
        <v>0</v>
      </c>
      <c r="F226" s="97">
        <v>0</v>
      </c>
      <c r="G226" s="91">
        <f t="shared" si="12"/>
        <v>0</v>
      </c>
      <c r="H226" s="91">
        <f t="shared" si="13"/>
        <v>0</v>
      </c>
      <c r="I226" s="91">
        <f t="shared" si="14"/>
        <v>0</v>
      </c>
    </row>
    <row r="227" ht="20.25" customHeight="1" spans="1:9">
      <c r="A227" s="20"/>
      <c r="B227" s="114" t="s">
        <v>392</v>
      </c>
      <c r="C227" s="9">
        <v>0</v>
      </c>
      <c r="D227" s="9">
        <v>0</v>
      </c>
      <c r="E227" s="98">
        <v>0</v>
      </c>
      <c r="F227" s="97">
        <v>0</v>
      </c>
      <c r="G227" s="91">
        <f t="shared" si="12"/>
        <v>0</v>
      </c>
      <c r="H227" s="91">
        <f t="shared" si="13"/>
        <v>0</v>
      </c>
      <c r="I227" s="91">
        <f t="shared" si="14"/>
        <v>0</v>
      </c>
    </row>
    <row r="228" ht="20.25" customHeight="1" spans="1:9">
      <c r="A228" s="20"/>
      <c r="B228" s="114" t="s">
        <v>393</v>
      </c>
      <c r="C228" s="9">
        <v>0</v>
      </c>
      <c r="D228" s="9">
        <v>0</v>
      </c>
      <c r="E228" s="98">
        <v>0</v>
      </c>
      <c r="F228" s="97">
        <v>0</v>
      </c>
      <c r="G228" s="91">
        <f t="shared" si="12"/>
        <v>0</v>
      </c>
      <c r="H228" s="91">
        <f t="shared" si="13"/>
        <v>0</v>
      </c>
      <c r="I228" s="91">
        <f t="shared" si="14"/>
        <v>0</v>
      </c>
    </row>
    <row r="229" ht="20.25" customHeight="1" spans="1:9">
      <c r="A229" s="20"/>
      <c r="B229" s="114" t="s">
        <v>394</v>
      </c>
      <c r="C229" s="9">
        <v>0</v>
      </c>
      <c r="D229" s="9">
        <v>0</v>
      </c>
      <c r="E229" s="98">
        <v>0</v>
      </c>
      <c r="F229" s="97">
        <v>0</v>
      </c>
      <c r="G229" s="91">
        <f t="shared" si="12"/>
        <v>0</v>
      </c>
      <c r="H229" s="91">
        <f t="shared" si="13"/>
        <v>0</v>
      </c>
      <c r="I229" s="91">
        <f t="shared" si="14"/>
        <v>0</v>
      </c>
    </row>
    <row r="230" ht="20.25" customHeight="1" spans="1:9">
      <c r="A230" s="20"/>
      <c r="B230" s="114" t="s">
        <v>395</v>
      </c>
      <c r="C230" s="9">
        <v>0</v>
      </c>
      <c r="D230" s="9">
        <v>0</v>
      </c>
      <c r="E230" s="98">
        <v>0</v>
      </c>
      <c r="F230" s="97">
        <v>0</v>
      </c>
      <c r="G230" s="91">
        <f t="shared" si="12"/>
        <v>0</v>
      </c>
      <c r="H230" s="91">
        <f t="shared" si="13"/>
        <v>0</v>
      </c>
      <c r="I230" s="91">
        <f t="shared" si="14"/>
        <v>0</v>
      </c>
    </row>
    <row r="231" ht="20.25" customHeight="1" spans="1:9">
      <c r="A231" s="20"/>
      <c r="B231" s="114" t="s">
        <v>396</v>
      </c>
      <c r="C231" s="9">
        <v>0</v>
      </c>
      <c r="D231" s="9">
        <v>0</v>
      </c>
      <c r="E231" s="98">
        <v>0</v>
      </c>
      <c r="F231" s="97">
        <v>0</v>
      </c>
      <c r="G231" s="91">
        <f t="shared" si="12"/>
        <v>0</v>
      </c>
      <c r="H231" s="91">
        <f t="shared" si="13"/>
        <v>0</v>
      </c>
      <c r="I231" s="91">
        <f t="shared" si="14"/>
        <v>0</v>
      </c>
    </row>
    <row r="232" ht="20.25" customHeight="1" spans="1:9">
      <c r="A232" s="20"/>
      <c r="B232" s="114" t="s">
        <v>397</v>
      </c>
      <c r="C232" s="9">
        <v>0</v>
      </c>
      <c r="D232" s="9">
        <v>0</v>
      </c>
      <c r="E232" s="98">
        <v>0</v>
      </c>
      <c r="F232" s="97">
        <v>0</v>
      </c>
      <c r="G232" s="91">
        <f t="shared" si="12"/>
        <v>0</v>
      </c>
      <c r="H232" s="91">
        <f t="shared" si="13"/>
        <v>0</v>
      </c>
      <c r="I232" s="91">
        <f t="shared" si="14"/>
        <v>0</v>
      </c>
    </row>
    <row r="233" ht="20.25" customHeight="1" spans="1:9">
      <c r="A233" s="20"/>
      <c r="B233" s="114" t="s">
        <v>398</v>
      </c>
      <c r="C233" s="9">
        <v>0</v>
      </c>
      <c r="D233" s="9">
        <v>0</v>
      </c>
      <c r="E233" s="98">
        <v>0</v>
      </c>
      <c r="F233" s="97">
        <v>0</v>
      </c>
      <c r="G233" s="91">
        <f t="shared" si="12"/>
        <v>0</v>
      </c>
      <c r="H233" s="91">
        <f t="shared" si="13"/>
        <v>0</v>
      </c>
      <c r="I233" s="91">
        <f t="shared" si="14"/>
        <v>0</v>
      </c>
    </row>
    <row r="234" ht="20.25" customHeight="1" spans="1:9">
      <c r="A234" s="20"/>
      <c r="B234" s="114" t="s">
        <v>399</v>
      </c>
      <c r="C234" s="9">
        <v>0</v>
      </c>
      <c r="D234" s="9">
        <v>0</v>
      </c>
      <c r="E234" s="98">
        <v>0</v>
      </c>
      <c r="F234" s="97">
        <f>SUM(F235:F239)</f>
        <v>0</v>
      </c>
      <c r="G234" s="91">
        <f t="shared" si="12"/>
        <v>0</v>
      </c>
      <c r="H234" s="91">
        <f t="shared" si="13"/>
        <v>0</v>
      </c>
      <c r="I234" s="91">
        <f t="shared" si="14"/>
        <v>0</v>
      </c>
    </row>
    <row r="235" ht="20.25" customHeight="1" spans="1:9">
      <c r="A235" s="20"/>
      <c r="B235" s="114" t="s">
        <v>400</v>
      </c>
      <c r="C235" s="9">
        <v>0</v>
      </c>
      <c r="D235" s="9">
        <v>0</v>
      </c>
      <c r="E235" s="98">
        <v>0</v>
      </c>
      <c r="F235" s="97">
        <v>0</v>
      </c>
      <c r="G235" s="91">
        <f t="shared" si="12"/>
        <v>0</v>
      </c>
      <c r="H235" s="91">
        <f t="shared" si="13"/>
        <v>0</v>
      </c>
      <c r="I235" s="91">
        <f t="shared" si="14"/>
        <v>0</v>
      </c>
    </row>
    <row r="236" ht="20.25" customHeight="1" spans="1:9">
      <c r="A236" s="20"/>
      <c r="B236" s="114" t="s">
        <v>401</v>
      </c>
      <c r="C236" s="9">
        <v>0</v>
      </c>
      <c r="D236" s="9">
        <v>0</v>
      </c>
      <c r="E236" s="98">
        <v>0</v>
      </c>
      <c r="F236" s="97">
        <v>0</v>
      </c>
      <c r="G236" s="91">
        <f t="shared" si="12"/>
        <v>0</v>
      </c>
      <c r="H236" s="91">
        <f t="shared" si="13"/>
        <v>0</v>
      </c>
      <c r="I236" s="91">
        <f t="shared" si="14"/>
        <v>0</v>
      </c>
    </row>
    <row r="237" ht="20.25" customHeight="1" spans="1:9">
      <c r="A237" s="20"/>
      <c r="B237" s="114" t="s">
        <v>402</v>
      </c>
      <c r="C237" s="9">
        <v>0</v>
      </c>
      <c r="D237" s="9">
        <v>0</v>
      </c>
      <c r="E237" s="98">
        <v>0</v>
      </c>
      <c r="F237" s="97">
        <v>0</v>
      </c>
      <c r="G237" s="91">
        <f t="shared" ref="G237:G300" si="15">IF(C237&lt;&gt;0,(F237/C237)*100,0)</f>
        <v>0</v>
      </c>
      <c r="H237" s="91">
        <f t="shared" ref="H237:H300" si="16">IF(D237&lt;&gt;0,(F237/D237)*100,0)</f>
        <v>0</v>
      </c>
      <c r="I237" s="91">
        <f t="shared" ref="I237:I300" si="17">IF(E237&lt;&gt;0,(F237/E237)*100,0)</f>
        <v>0</v>
      </c>
    </row>
    <row r="238" ht="20.25" customHeight="1" spans="1:9">
      <c r="A238" s="20"/>
      <c r="B238" s="114" t="s">
        <v>403</v>
      </c>
      <c r="C238" s="9">
        <v>0</v>
      </c>
      <c r="D238" s="9">
        <v>0</v>
      </c>
      <c r="E238" s="98">
        <v>0</v>
      </c>
      <c r="F238" s="97">
        <v>0</v>
      </c>
      <c r="G238" s="91">
        <f t="shared" si="15"/>
        <v>0</v>
      </c>
      <c r="H238" s="91">
        <f t="shared" si="16"/>
        <v>0</v>
      </c>
      <c r="I238" s="91">
        <f t="shared" si="17"/>
        <v>0</v>
      </c>
    </row>
    <row r="239" ht="20.25" customHeight="1" spans="1:9">
      <c r="A239" s="20"/>
      <c r="B239" s="114" t="s">
        <v>404</v>
      </c>
      <c r="C239" s="9">
        <v>0</v>
      </c>
      <c r="D239" s="9">
        <v>0</v>
      </c>
      <c r="E239" s="98">
        <v>0</v>
      </c>
      <c r="F239" s="97">
        <v>0</v>
      </c>
      <c r="G239" s="91">
        <f t="shared" si="15"/>
        <v>0</v>
      </c>
      <c r="H239" s="91">
        <f t="shared" si="16"/>
        <v>0</v>
      </c>
      <c r="I239" s="91">
        <f t="shared" si="17"/>
        <v>0</v>
      </c>
    </row>
    <row r="240" ht="20.25" customHeight="1" spans="1:9">
      <c r="A240" s="20"/>
      <c r="B240" s="114" t="s">
        <v>405</v>
      </c>
      <c r="C240" s="9">
        <v>0</v>
      </c>
      <c r="D240" s="9">
        <v>431</v>
      </c>
      <c r="E240" s="98">
        <v>141</v>
      </c>
      <c r="F240" s="97">
        <f>SUM(F241:F244)</f>
        <v>431</v>
      </c>
      <c r="G240" s="91">
        <f t="shared" si="15"/>
        <v>0</v>
      </c>
      <c r="H240" s="91">
        <f t="shared" si="16"/>
        <v>100</v>
      </c>
      <c r="I240" s="91">
        <f t="shared" si="17"/>
        <v>305.673758865248</v>
      </c>
    </row>
    <row r="241" ht="20.25" customHeight="1" spans="1:9">
      <c r="A241" s="20"/>
      <c r="B241" s="114" t="s">
        <v>406</v>
      </c>
      <c r="C241" s="9">
        <v>0</v>
      </c>
      <c r="D241" s="9">
        <v>0</v>
      </c>
      <c r="E241" s="98">
        <v>0</v>
      </c>
      <c r="F241" s="97">
        <v>0</v>
      </c>
      <c r="G241" s="91">
        <f t="shared" si="15"/>
        <v>0</v>
      </c>
      <c r="H241" s="91">
        <f t="shared" si="16"/>
        <v>0</v>
      </c>
      <c r="I241" s="91">
        <f t="shared" si="17"/>
        <v>0</v>
      </c>
    </row>
    <row r="242" ht="20.25" customHeight="1" spans="1:9">
      <c r="A242" s="20"/>
      <c r="B242" s="114" t="s">
        <v>407</v>
      </c>
      <c r="C242" s="9">
        <v>0</v>
      </c>
      <c r="D242" s="9">
        <v>0</v>
      </c>
      <c r="E242" s="98">
        <v>0</v>
      </c>
      <c r="F242" s="97">
        <v>0</v>
      </c>
      <c r="G242" s="91">
        <f t="shared" si="15"/>
        <v>0</v>
      </c>
      <c r="H242" s="91">
        <f t="shared" si="16"/>
        <v>0</v>
      </c>
      <c r="I242" s="91">
        <f t="shared" si="17"/>
        <v>0</v>
      </c>
    </row>
    <row r="243" ht="20.25" customHeight="1" spans="1:9">
      <c r="A243" s="20"/>
      <c r="B243" s="114" t="s">
        <v>408</v>
      </c>
      <c r="C243" s="9">
        <v>0</v>
      </c>
      <c r="D243" s="9">
        <v>0</v>
      </c>
      <c r="E243" s="98">
        <v>0</v>
      </c>
      <c r="F243" s="97">
        <v>0</v>
      </c>
      <c r="G243" s="91">
        <f t="shared" si="15"/>
        <v>0</v>
      </c>
      <c r="H243" s="91">
        <f t="shared" si="16"/>
        <v>0</v>
      </c>
      <c r="I243" s="91">
        <f t="shared" si="17"/>
        <v>0</v>
      </c>
    </row>
    <row r="244" ht="20.25" customHeight="1" spans="1:9">
      <c r="A244" s="20"/>
      <c r="B244" s="114" t="s">
        <v>409</v>
      </c>
      <c r="C244" s="9">
        <v>0</v>
      </c>
      <c r="D244" s="9">
        <v>0</v>
      </c>
      <c r="E244" s="98">
        <v>141</v>
      </c>
      <c r="F244" s="97">
        <v>431</v>
      </c>
      <c r="G244" s="91">
        <f t="shared" si="15"/>
        <v>0</v>
      </c>
      <c r="H244" s="91">
        <f t="shared" si="16"/>
        <v>0</v>
      </c>
      <c r="I244" s="91">
        <f t="shared" si="17"/>
        <v>305.673758865248</v>
      </c>
    </row>
    <row r="245" ht="20.25" customHeight="1" spans="1:9">
      <c r="A245" s="20"/>
      <c r="B245" s="114" t="s">
        <v>410</v>
      </c>
      <c r="C245" s="9">
        <v>0</v>
      </c>
      <c r="D245" s="9">
        <v>0</v>
      </c>
      <c r="E245" s="98">
        <v>60</v>
      </c>
      <c r="F245" s="97">
        <f>SUM(F246:F249)</f>
        <v>0</v>
      </c>
      <c r="G245" s="91">
        <f t="shared" si="15"/>
        <v>0</v>
      </c>
      <c r="H245" s="91">
        <f t="shared" si="16"/>
        <v>0</v>
      </c>
      <c r="I245" s="91">
        <f t="shared" si="17"/>
        <v>0</v>
      </c>
    </row>
    <row r="246" ht="20.25" customHeight="1" spans="1:9">
      <c r="A246" s="20"/>
      <c r="B246" s="114" t="s">
        <v>411</v>
      </c>
      <c r="C246" s="9">
        <v>0</v>
      </c>
      <c r="D246" s="9">
        <v>0</v>
      </c>
      <c r="E246" s="98">
        <v>0</v>
      </c>
      <c r="F246" s="97">
        <v>0</v>
      </c>
      <c r="G246" s="91">
        <f t="shared" si="15"/>
        <v>0</v>
      </c>
      <c r="H246" s="91">
        <f t="shared" si="16"/>
        <v>0</v>
      </c>
      <c r="I246" s="91">
        <f t="shared" si="17"/>
        <v>0</v>
      </c>
    </row>
    <row r="247" ht="20.25" customHeight="1" spans="1:9">
      <c r="A247" s="20"/>
      <c r="B247" s="114" t="s">
        <v>412</v>
      </c>
      <c r="C247" s="9">
        <v>0</v>
      </c>
      <c r="D247" s="9">
        <v>0</v>
      </c>
      <c r="E247" s="98">
        <v>0</v>
      </c>
      <c r="F247" s="97">
        <v>0</v>
      </c>
      <c r="G247" s="91">
        <f t="shared" si="15"/>
        <v>0</v>
      </c>
      <c r="H247" s="91">
        <f t="shared" si="16"/>
        <v>0</v>
      </c>
      <c r="I247" s="91">
        <f t="shared" si="17"/>
        <v>0</v>
      </c>
    </row>
    <row r="248" ht="20.25" customHeight="1" spans="1:9">
      <c r="A248" s="20"/>
      <c r="B248" s="114" t="s">
        <v>413</v>
      </c>
      <c r="C248" s="9">
        <v>0</v>
      </c>
      <c r="D248" s="9">
        <v>0</v>
      </c>
      <c r="E248" s="98">
        <v>60</v>
      </c>
      <c r="F248" s="97">
        <v>0</v>
      </c>
      <c r="G248" s="91">
        <f t="shared" si="15"/>
        <v>0</v>
      </c>
      <c r="H248" s="91">
        <f t="shared" si="16"/>
        <v>0</v>
      </c>
      <c r="I248" s="91">
        <f t="shared" si="17"/>
        <v>0</v>
      </c>
    </row>
    <row r="249" ht="20.25" customHeight="1" spans="1:9">
      <c r="A249" s="20"/>
      <c r="B249" s="114" t="s">
        <v>414</v>
      </c>
      <c r="C249" s="9">
        <v>0</v>
      </c>
      <c r="D249" s="9">
        <v>0</v>
      </c>
      <c r="E249" s="98">
        <v>0</v>
      </c>
      <c r="F249" s="97">
        <v>0</v>
      </c>
      <c r="G249" s="91">
        <f t="shared" si="15"/>
        <v>0</v>
      </c>
      <c r="H249" s="91">
        <f t="shared" si="16"/>
        <v>0</v>
      </c>
      <c r="I249" s="91">
        <f t="shared" si="17"/>
        <v>0</v>
      </c>
    </row>
    <row r="250" ht="20.25" customHeight="1" spans="1:9">
      <c r="A250" s="20"/>
      <c r="B250" s="114" t="s">
        <v>415</v>
      </c>
      <c r="C250" s="9">
        <v>0</v>
      </c>
      <c r="D250" s="9">
        <v>0</v>
      </c>
      <c r="E250" s="98">
        <v>0</v>
      </c>
      <c r="F250" s="97">
        <f>SUM(F251:F254)</f>
        <v>0</v>
      </c>
      <c r="G250" s="91">
        <f t="shared" si="15"/>
        <v>0</v>
      </c>
      <c r="H250" s="91">
        <f t="shared" si="16"/>
        <v>0</v>
      </c>
      <c r="I250" s="91">
        <f t="shared" si="17"/>
        <v>0</v>
      </c>
    </row>
    <row r="251" ht="20.25" customHeight="1" spans="1:9">
      <c r="A251" s="20"/>
      <c r="B251" s="114" t="s">
        <v>416</v>
      </c>
      <c r="C251" s="9">
        <v>0</v>
      </c>
      <c r="D251" s="9">
        <v>0</v>
      </c>
      <c r="E251" s="98">
        <v>0</v>
      </c>
      <c r="F251" s="97">
        <v>0</v>
      </c>
      <c r="G251" s="91">
        <f t="shared" si="15"/>
        <v>0</v>
      </c>
      <c r="H251" s="91">
        <f t="shared" si="16"/>
        <v>0</v>
      </c>
      <c r="I251" s="91">
        <f t="shared" si="17"/>
        <v>0</v>
      </c>
    </row>
    <row r="252" ht="20.25" customHeight="1" spans="1:9">
      <c r="A252" s="20"/>
      <c r="B252" s="114" t="s">
        <v>417</v>
      </c>
      <c r="C252" s="9">
        <v>0</v>
      </c>
      <c r="D252" s="9">
        <v>0</v>
      </c>
      <c r="E252" s="98">
        <v>0</v>
      </c>
      <c r="F252" s="97">
        <v>0</v>
      </c>
      <c r="G252" s="91">
        <f t="shared" si="15"/>
        <v>0</v>
      </c>
      <c r="H252" s="91">
        <f t="shared" si="16"/>
        <v>0</v>
      </c>
      <c r="I252" s="91">
        <f t="shared" si="17"/>
        <v>0</v>
      </c>
    </row>
    <row r="253" ht="20.25" customHeight="1" spans="1:9">
      <c r="A253" s="20"/>
      <c r="B253" s="114" t="s">
        <v>418</v>
      </c>
      <c r="C253" s="9">
        <v>0</v>
      </c>
      <c r="D253" s="9">
        <v>0</v>
      </c>
      <c r="E253" s="98">
        <v>0</v>
      </c>
      <c r="F253" s="97">
        <v>0</v>
      </c>
      <c r="G253" s="91">
        <f t="shared" si="15"/>
        <v>0</v>
      </c>
      <c r="H253" s="91">
        <f t="shared" si="16"/>
        <v>0</v>
      </c>
      <c r="I253" s="91">
        <f t="shared" si="17"/>
        <v>0</v>
      </c>
    </row>
    <row r="254" ht="20.25" customHeight="1" spans="1:9">
      <c r="A254" s="20"/>
      <c r="B254" s="114" t="s">
        <v>419</v>
      </c>
      <c r="C254" s="9">
        <v>0</v>
      </c>
      <c r="D254" s="9">
        <v>0</v>
      </c>
      <c r="E254" s="98">
        <v>0</v>
      </c>
      <c r="F254" s="97">
        <v>0</v>
      </c>
      <c r="G254" s="91">
        <f t="shared" si="15"/>
        <v>0</v>
      </c>
      <c r="H254" s="91">
        <f t="shared" si="16"/>
        <v>0</v>
      </c>
      <c r="I254" s="91">
        <f t="shared" si="17"/>
        <v>0</v>
      </c>
    </row>
    <row r="255" ht="20.25" customHeight="1" spans="1:9">
      <c r="A255" s="20"/>
      <c r="B255" s="114" t="s">
        <v>420</v>
      </c>
      <c r="C255" s="9">
        <v>233</v>
      </c>
      <c r="D255" s="9">
        <v>242</v>
      </c>
      <c r="E255" s="98">
        <v>240</v>
      </c>
      <c r="F255" s="97">
        <f>SUM(F256:F261)</f>
        <v>242</v>
      </c>
      <c r="G255" s="91">
        <f t="shared" si="15"/>
        <v>103.862660944206</v>
      </c>
      <c r="H255" s="91">
        <f t="shared" si="16"/>
        <v>100</v>
      </c>
      <c r="I255" s="91">
        <f t="shared" si="17"/>
        <v>100.833333333333</v>
      </c>
    </row>
    <row r="256" ht="20.25" customHeight="1" spans="1:9">
      <c r="A256" s="20"/>
      <c r="B256" s="114" t="s">
        <v>421</v>
      </c>
      <c r="C256" s="9">
        <v>0</v>
      </c>
      <c r="D256" s="9">
        <v>0</v>
      </c>
      <c r="E256" s="98">
        <v>229</v>
      </c>
      <c r="F256" s="97">
        <v>230</v>
      </c>
      <c r="G256" s="91">
        <f t="shared" si="15"/>
        <v>0</v>
      </c>
      <c r="H256" s="91">
        <f t="shared" si="16"/>
        <v>0</v>
      </c>
      <c r="I256" s="91">
        <f t="shared" si="17"/>
        <v>100.436681222707</v>
      </c>
    </row>
    <row r="257" ht="20.25" customHeight="1" spans="1:9">
      <c r="A257" s="20"/>
      <c r="B257" s="114" t="s">
        <v>422</v>
      </c>
      <c r="C257" s="9">
        <v>0</v>
      </c>
      <c r="D257" s="9">
        <v>0</v>
      </c>
      <c r="E257" s="98">
        <v>2</v>
      </c>
      <c r="F257" s="97">
        <v>12</v>
      </c>
      <c r="G257" s="91">
        <f t="shared" si="15"/>
        <v>0</v>
      </c>
      <c r="H257" s="91">
        <f t="shared" si="16"/>
        <v>0</v>
      </c>
      <c r="I257" s="91">
        <f t="shared" si="17"/>
        <v>600</v>
      </c>
    </row>
    <row r="258" ht="20.25" customHeight="1" spans="1:9">
      <c r="A258" s="20"/>
      <c r="B258" s="114" t="s">
        <v>423</v>
      </c>
      <c r="C258" s="9">
        <v>0</v>
      </c>
      <c r="D258" s="9">
        <v>0</v>
      </c>
      <c r="E258" s="98">
        <v>0</v>
      </c>
      <c r="F258" s="97">
        <v>0</v>
      </c>
      <c r="G258" s="91">
        <f t="shared" si="15"/>
        <v>0</v>
      </c>
      <c r="H258" s="91">
        <f t="shared" si="16"/>
        <v>0</v>
      </c>
      <c r="I258" s="91">
        <f t="shared" si="17"/>
        <v>0</v>
      </c>
    </row>
    <row r="259" ht="20.25" customHeight="1" spans="1:9">
      <c r="A259" s="20"/>
      <c r="B259" s="114" t="s">
        <v>424</v>
      </c>
      <c r="C259" s="9">
        <v>0</v>
      </c>
      <c r="D259" s="9">
        <v>0</v>
      </c>
      <c r="E259" s="98">
        <v>0</v>
      </c>
      <c r="F259" s="97">
        <v>0</v>
      </c>
      <c r="G259" s="91">
        <f t="shared" si="15"/>
        <v>0</v>
      </c>
      <c r="H259" s="91">
        <f t="shared" si="16"/>
        <v>0</v>
      </c>
      <c r="I259" s="91">
        <f t="shared" si="17"/>
        <v>0</v>
      </c>
    </row>
    <row r="260" ht="20.25" customHeight="1" spans="1:9">
      <c r="A260" s="20"/>
      <c r="B260" s="114" t="s">
        <v>425</v>
      </c>
      <c r="C260" s="9">
        <v>0</v>
      </c>
      <c r="D260" s="9">
        <v>0</v>
      </c>
      <c r="E260" s="98">
        <v>0</v>
      </c>
      <c r="F260" s="97">
        <v>0</v>
      </c>
      <c r="G260" s="91">
        <f t="shared" si="15"/>
        <v>0</v>
      </c>
      <c r="H260" s="91">
        <f t="shared" si="16"/>
        <v>0</v>
      </c>
      <c r="I260" s="91">
        <f t="shared" si="17"/>
        <v>0</v>
      </c>
    </row>
    <row r="261" ht="20.25" customHeight="1" spans="1:9">
      <c r="A261" s="20"/>
      <c r="B261" s="114" t="s">
        <v>426</v>
      </c>
      <c r="C261" s="9">
        <v>0</v>
      </c>
      <c r="D261" s="9">
        <v>0</v>
      </c>
      <c r="E261" s="98">
        <v>9</v>
      </c>
      <c r="F261" s="97">
        <v>0</v>
      </c>
      <c r="G261" s="91">
        <f t="shared" si="15"/>
        <v>0</v>
      </c>
      <c r="H261" s="91">
        <f t="shared" si="16"/>
        <v>0</v>
      </c>
      <c r="I261" s="91">
        <f t="shared" si="17"/>
        <v>0</v>
      </c>
    </row>
    <row r="262" ht="20.25" customHeight="1" spans="1:9">
      <c r="A262" s="20"/>
      <c r="B262" s="114" t="s">
        <v>427</v>
      </c>
      <c r="C262" s="9">
        <v>0</v>
      </c>
      <c r="D262" s="9">
        <v>0</v>
      </c>
      <c r="E262" s="98">
        <v>0</v>
      </c>
      <c r="F262" s="97">
        <f>SUM(F263:F265)</f>
        <v>0</v>
      </c>
      <c r="G262" s="91">
        <f t="shared" si="15"/>
        <v>0</v>
      </c>
      <c r="H262" s="91">
        <f t="shared" si="16"/>
        <v>0</v>
      </c>
      <c r="I262" s="91">
        <f t="shared" si="17"/>
        <v>0</v>
      </c>
    </row>
    <row r="263" ht="20.25" customHeight="1" spans="1:9">
      <c r="A263" s="20"/>
      <c r="B263" s="114" t="s">
        <v>428</v>
      </c>
      <c r="C263" s="9">
        <v>0</v>
      </c>
      <c r="D263" s="9">
        <v>0</v>
      </c>
      <c r="E263" s="98">
        <v>0</v>
      </c>
      <c r="F263" s="97">
        <v>0</v>
      </c>
      <c r="G263" s="91">
        <f t="shared" si="15"/>
        <v>0</v>
      </c>
      <c r="H263" s="91">
        <f t="shared" si="16"/>
        <v>0</v>
      </c>
      <c r="I263" s="91">
        <f t="shared" si="17"/>
        <v>0</v>
      </c>
    </row>
    <row r="264" ht="20.25" customHeight="1" spans="1:9">
      <c r="A264" s="20"/>
      <c r="B264" s="114" t="s">
        <v>429</v>
      </c>
      <c r="C264" s="9">
        <v>0</v>
      </c>
      <c r="D264" s="9">
        <v>0</v>
      </c>
      <c r="E264" s="98">
        <v>0</v>
      </c>
      <c r="F264" s="97">
        <v>0</v>
      </c>
      <c r="G264" s="91">
        <f t="shared" si="15"/>
        <v>0</v>
      </c>
      <c r="H264" s="91">
        <f t="shared" si="16"/>
        <v>0</v>
      </c>
      <c r="I264" s="91">
        <f t="shared" si="17"/>
        <v>0</v>
      </c>
    </row>
    <row r="265" ht="20.25" customHeight="1" spans="1:9">
      <c r="A265" s="20"/>
      <c r="B265" s="114" t="s">
        <v>430</v>
      </c>
      <c r="C265" s="9">
        <v>0</v>
      </c>
      <c r="D265" s="9">
        <v>0</v>
      </c>
      <c r="E265" s="98">
        <v>0</v>
      </c>
      <c r="F265" s="97">
        <v>0</v>
      </c>
      <c r="G265" s="91">
        <f t="shared" si="15"/>
        <v>0</v>
      </c>
      <c r="H265" s="91">
        <f t="shared" si="16"/>
        <v>0</v>
      </c>
      <c r="I265" s="91">
        <f t="shared" si="17"/>
        <v>0</v>
      </c>
    </row>
    <row r="266" ht="20.25" customHeight="1" spans="1:9">
      <c r="A266" s="20"/>
      <c r="B266" s="114" t="s">
        <v>431</v>
      </c>
      <c r="C266" s="9">
        <v>0</v>
      </c>
      <c r="D266" s="9">
        <v>0</v>
      </c>
      <c r="E266" s="98">
        <v>0</v>
      </c>
      <c r="F266" s="97">
        <f>SUM(F267:F269)</f>
        <v>0</v>
      </c>
      <c r="G266" s="91">
        <f t="shared" si="15"/>
        <v>0</v>
      </c>
      <c r="H266" s="91">
        <f t="shared" si="16"/>
        <v>0</v>
      </c>
      <c r="I266" s="91">
        <f t="shared" si="17"/>
        <v>0</v>
      </c>
    </row>
    <row r="267" ht="20.25" customHeight="1" spans="1:9">
      <c r="A267" s="20"/>
      <c r="B267" s="114" t="s">
        <v>432</v>
      </c>
      <c r="C267" s="9">
        <v>0</v>
      </c>
      <c r="D267" s="9">
        <v>0</v>
      </c>
      <c r="E267" s="98">
        <v>0</v>
      </c>
      <c r="F267" s="97">
        <v>0</v>
      </c>
      <c r="G267" s="91">
        <f t="shared" si="15"/>
        <v>0</v>
      </c>
      <c r="H267" s="91">
        <f t="shared" si="16"/>
        <v>0</v>
      </c>
      <c r="I267" s="91">
        <f t="shared" si="17"/>
        <v>0</v>
      </c>
    </row>
    <row r="268" ht="20.25" customHeight="1" spans="1:9">
      <c r="A268" s="20"/>
      <c r="B268" s="114" t="s">
        <v>433</v>
      </c>
      <c r="C268" s="9">
        <v>0</v>
      </c>
      <c r="D268" s="9">
        <v>0</v>
      </c>
      <c r="E268" s="98">
        <v>0</v>
      </c>
      <c r="F268" s="97">
        <v>0</v>
      </c>
      <c r="G268" s="91">
        <f t="shared" si="15"/>
        <v>0</v>
      </c>
      <c r="H268" s="91">
        <f t="shared" si="16"/>
        <v>0</v>
      </c>
      <c r="I268" s="91">
        <f t="shared" si="17"/>
        <v>0</v>
      </c>
    </row>
    <row r="269" ht="20.25" customHeight="1" spans="1:9">
      <c r="A269" s="20"/>
      <c r="B269" s="114" t="s">
        <v>434</v>
      </c>
      <c r="C269" s="9">
        <v>0</v>
      </c>
      <c r="D269" s="9">
        <v>0</v>
      </c>
      <c r="E269" s="98">
        <v>0</v>
      </c>
      <c r="F269" s="97">
        <v>0</v>
      </c>
      <c r="G269" s="91">
        <f t="shared" si="15"/>
        <v>0</v>
      </c>
      <c r="H269" s="91">
        <f t="shared" si="16"/>
        <v>0</v>
      </c>
      <c r="I269" s="91">
        <f t="shared" si="17"/>
        <v>0</v>
      </c>
    </row>
    <row r="270" ht="20.25" customHeight="1" spans="1:9">
      <c r="A270" s="20"/>
      <c r="B270" s="114" t="s">
        <v>435</v>
      </c>
      <c r="C270" s="9">
        <v>0</v>
      </c>
      <c r="D270" s="9">
        <v>192</v>
      </c>
      <c r="E270" s="98">
        <v>341</v>
      </c>
      <c r="F270" s="97">
        <f>SUM(F271:F274)</f>
        <v>192</v>
      </c>
      <c r="G270" s="91">
        <f t="shared" si="15"/>
        <v>0</v>
      </c>
      <c r="H270" s="91">
        <f t="shared" si="16"/>
        <v>100</v>
      </c>
      <c r="I270" s="91">
        <f t="shared" si="17"/>
        <v>56.3049853372434</v>
      </c>
    </row>
    <row r="271" ht="20.25" customHeight="1" spans="1:9">
      <c r="A271" s="20"/>
      <c r="B271" s="114" t="s">
        <v>436</v>
      </c>
      <c r="C271" s="9">
        <v>0</v>
      </c>
      <c r="D271" s="9">
        <v>0</v>
      </c>
      <c r="E271" s="98">
        <v>20</v>
      </c>
      <c r="F271" s="97">
        <v>0</v>
      </c>
      <c r="G271" s="91">
        <f t="shared" si="15"/>
        <v>0</v>
      </c>
      <c r="H271" s="91">
        <f t="shared" si="16"/>
        <v>0</v>
      </c>
      <c r="I271" s="91">
        <f t="shared" si="17"/>
        <v>0</v>
      </c>
    </row>
    <row r="272" ht="20.25" customHeight="1" spans="1:9">
      <c r="A272" s="20"/>
      <c r="B272" s="114" t="s">
        <v>437</v>
      </c>
      <c r="C272" s="9">
        <v>0</v>
      </c>
      <c r="D272" s="9">
        <v>0</v>
      </c>
      <c r="E272" s="98">
        <v>0</v>
      </c>
      <c r="F272" s="97">
        <v>0</v>
      </c>
      <c r="G272" s="91">
        <f t="shared" si="15"/>
        <v>0</v>
      </c>
      <c r="H272" s="91">
        <f t="shared" si="16"/>
        <v>0</v>
      </c>
      <c r="I272" s="91">
        <f t="shared" si="17"/>
        <v>0</v>
      </c>
    </row>
    <row r="273" ht="20.25" customHeight="1" spans="1:9">
      <c r="A273" s="20"/>
      <c r="B273" s="114" t="s">
        <v>438</v>
      </c>
      <c r="C273" s="9">
        <v>0</v>
      </c>
      <c r="D273" s="9">
        <v>0</v>
      </c>
      <c r="E273" s="98">
        <v>0</v>
      </c>
      <c r="F273" s="97">
        <v>0</v>
      </c>
      <c r="G273" s="91">
        <f t="shared" si="15"/>
        <v>0</v>
      </c>
      <c r="H273" s="91">
        <f t="shared" si="16"/>
        <v>0</v>
      </c>
      <c r="I273" s="91">
        <f t="shared" si="17"/>
        <v>0</v>
      </c>
    </row>
    <row r="274" ht="20.25" customHeight="1" spans="1:9">
      <c r="A274" s="20"/>
      <c r="B274" s="114" t="s">
        <v>439</v>
      </c>
      <c r="C274" s="9">
        <v>0</v>
      </c>
      <c r="D274" s="9">
        <v>0</v>
      </c>
      <c r="E274" s="98">
        <v>321</v>
      </c>
      <c r="F274" s="97">
        <v>192</v>
      </c>
      <c r="G274" s="91">
        <f t="shared" si="15"/>
        <v>0</v>
      </c>
      <c r="H274" s="91">
        <f t="shared" si="16"/>
        <v>0</v>
      </c>
      <c r="I274" s="91">
        <f t="shared" si="17"/>
        <v>59.8130841121495</v>
      </c>
    </row>
    <row r="275" ht="20.25" customHeight="1" spans="1:9">
      <c r="A275" s="20" t="s">
        <v>440</v>
      </c>
      <c r="B275" s="114" t="s">
        <v>66</v>
      </c>
      <c r="C275" s="9">
        <v>3299</v>
      </c>
      <c r="D275" s="9">
        <v>3176</v>
      </c>
      <c r="E275" s="98">
        <v>3403</v>
      </c>
      <c r="F275" s="97">
        <f>SUM(F276,F292,F300,F311,F320,F328)</f>
        <v>3176</v>
      </c>
      <c r="G275" s="91">
        <f t="shared" si="15"/>
        <v>96.2715974537739</v>
      </c>
      <c r="H275" s="91">
        <f t="shared" si="16"/>
        <v>100</v>
      </c>
      <c r="I275" s="91">
        <f t="shared" si="17"/>
        <v>93.3294152218631</v>
      </c>
    </row>
    <row r="276" ht="20.25" customHeight="1" spans="1:9">
      <c r="A276" s="20"/>
      <c r="B276" s="114" t="s">
        <v>441</v>
      </c>
      <c r="C276" s="9">
        <v>1841</v>
      </c>
      <c r="D276" s="9">
        <v>1442</v>
      </c>
      <c r="E276" s="98">
        <v>1827</v>
      </c>
      <c r="F276" s="97">
        <f>SUM(F277:F291)</f>
        <v>1442</v>
      </c>
      <c r="G276" s="91">
        <f t="shared" si="15"/>
        <v>78.3269961977186</v>
      </c>
      <c r="H276" s="91">
        <f t="shared" si="16"/>
        <v>100</v>
      </c>
      <c r="I276" s="91">
        <f t="shared" si="17"/>
        <v>78.9272030651341</v>
      </c>
    </row>
    <row r="277" ht="20.25" customHeight="1" spans="1:9">
      <c r="A277" s="20"/>
      <c r="B277" s="114" t="s">
        <v>442</v>
      </c>
      <c r="C277" s="9">
        <v>0</v>
      </c>
      <c r="D277" s="9">
        <v>0</v>
      </c>
      <c r="E277" s="98">
        <v>446</v>
      </c>
      <c r="F277" s="97">
        <v>456</v>
      </c>
      <c r="G277" s="91">
        <f t="shared" si="15"/>
        <v>0</v>
      </c>
      <c r="H277" s="91">
        <f t="shared" si="16"/>
        <v>0</v>
      </c>
      <c r="I277" s="91">
        <f t="shared" si="17"/>
        <v>102.242152466368</v>
      </c>
    </row>
    <row r="278" ht="20.25" customHeight="1" spans="1:9">
      <c r="A278" s="20"/>
      <c r="B278" s="114" t="s">
        <v>443</v>
      </c>
      <c r="C278" s="9">
        <v>0</v>
      </c>
      <c r="D278" s="9">
        <v>0</v>
      </c>
      <c r="E278" s="98">
        <v>0</v>
      </c>
      <c r="F278" s="97">
        <v>0</v>
      </c>
      <c r="G278" s="91">
        <f t="shared" si="15"/>
        <v>0</v>
      </c>
      <c r="H278" s="91">
        <f t="shared" si="16"/>
        <v>0</v>
      </c>
      <c r="I278" s="91">
        <f t="shared" si="17"/>
        <v>0</v>
      </c>
    </row>
    <row r="279" ht="20.25" customHeight="1" spans="1:9">
      <c r="A279" s="20"/>
      <c r="B279" s="114" t="s">
        <v>444</v>
      </c>
      <c r="C279" s="9">
        <v>0</v>
      </c>
      <c r="D279" s="9">
        <v>0</v>
      </c>
      <c r="E279" s="98">
        <v>0</v>
      </c>
      <c r="F279" s="97">
        <v>0</v>
      </c>
      <c r="G279" s="91">
        <f t="shared" si="15"/>
        <v>0</v>
      </c>
      <c r="H279" s="91">
        <f t="shared" si="16"/>
        <v>0</v>
      </c>
      <c r="I279" s="91">
        <f t="shared" si="17"/>
        <v>0</v>
      </c>
    </row>
    <row r="280" ht="20.25" customHeight="1" spans="1:9">
      <c r="A280" s="20"/>
      <c r="B280" s="114" t="s">
        <v>445</v>
      </c>
      <c r="C280" s="9">
        <v>0</v>
      </c>
      <c r="D280" s="9">
        <v>0</v>
      </c>
      <c r="E280" s="98">
        <v>236</v>
      </c>
      <c r="F280" s="97">
        <v>215</v>
      </c>
      <c r="G280" s="91">
        <f t="shared" si="15"/>
        <v>0</v>
      </c>
      <c r="H280" s="91">
        <f t="shared" si="16"/>
        <v>0</v>
      </c>
      <c r="I280" s="91">
        <f t="shared" si="17"/>
        <v>91.1016949152542</v>
      </c>
    </row>
    <row r="281" ht="20.25" customHeight="1" spans="1:9">
      <c r="A281" s="20"/>
      <c r="B281" s="114" t="s">
        <v>446</v>
      </c>
      <c r="C281" s="9">
        <v>0</v>
      </c>
      <c r="D281" s="9">
        <v>0</v>
      </c>
      <c r="E281" s="98">
        <v>0</v>
      </c>
      <c r="F281" s="97">
        <v>0</v>
      </c>
      <c r="G281" s="91">
        <f t="shared" si="15"/>
        <v>0</v>
      </c>
      <c r="H281" s="91">
        <f t="shared" si="16"/>
        <v>0</v>
      </c>
      <c r="I281" s="91">
        <f t="shared" si="17"/>
        <v>0</v>
      </c>
    </row>
    <row r="282" ht="20.25" customHeight="1" spans="1:9">
      <c r="A282" s="20"/>
      <c r="B282" s="114" t="s">
        <v>447</v>
      </c>
      <c r="C282" s="9">
        <v>0</v>
      </c>
      <c r="D282" s="9">
        <v>0</v>
      </c>
      <c r="E282" s="98">
        <v>0</v>
      </c>
      <c r="F282" s="97">
        <v>0</v>
      </c>
      <c r="G282" s="91">
        <f t="shared" si="15"/>
        <v>0</v>
      </c>
      <c r="H282" s="91">
        <f t="shared" si="16"/>
        <v>0</v>
      </c>
      <c r="I282" s="91">
        <f t="shared" si="17"/>
        <v>0</v>
      </c>
    </row>
    <row r="283" ht="20.25" customHeight="1" spans="1:9">
      <c r="A283" s="20"/>
      <c r="B283" s="114" t="s">
        <v>448</v>
      </c>
      <c r="C283" s="9">
        <v>0</v>
      </c>
      <c r="D283" s="9">
        <v>0</v>
      </c>
      <c r="E283" s="98">
        <v>375</v>
      </c>
      <c r="F283" s="97">
        <v>402</v>
      </c>
      <c r="G283" s="91">
        <f t="shared" si="15"/>
        <v>0</v>
      </c>
      <c r="H283" s="91">
        <f t="shared" si="16"/>
        <v>0</v>
      </c>
      <c r="I283" s="91">
        <f t="shared" si="17"/>
        <v>107.2</v>
      </c>
    </row>
    <row r="284" ht="20.25" customHeight="1" spans="1:9">
      <c r="A284" s="20"/>
      <c r="B284" s="114" t="s">
        <v>449</v>
      </c>
      <c r="C284" s="9">
        <v>0</v>
      </c>
      <c r="D284" s="9">
        <v>0</v>
      </c>
      <c r="E284" s="98">
        <v>58</v>
      </c>
      <c r="F284" s="97">
        <v>105</v>
      </c>
      <c r="G284" s="91">
        <f t="shared" si="15"/>
        <v>0</v>
      </c>
      <c r="H284" s="91">
        <f t="shared" si="16"/>
        <v>0</v>
      </c>
      <c r="I284" s="91">
        <f t="shared" si="17"/>
        <v>181.034482758621</v>
      </c>
    </row>
    <row r="285" ht="20.25" customHeight="1" spans="1:9">
      <c r="A285" s="20"/>
      <c r="B285" s="114" t="s">
        <v>450</v>
      </c>
      <c r="C285" s="9">
        <v>0</v>
      </c>
      <c r="D285" s="9">
        <v>0</v>
      </c>
      <c r="E285" s="98">
        <v>192</v>
      </c>
      <c r="F285" s="97">
        <v>190</v>
      </c>
      <c r="G285" s="91">
        <f t="shared" si="15"/>
        <v>0</v>
      </c>
      <c r="H285" s="91">
        <f t="shared" si="16"/>
        <v>0</v>
      </c>
      <c r="I285" s="91">
        <f t="shared" si="17"/>
        <v>98.9583333333333</v>
      </c>
    </row>
    <row r="286" ht="20.25" customHeight="1" spans="1:9">
      <c r="A286" s="20"/>
      <c r="B286" s="114" t="s">
        <v>451</v>
      </c>
      <c r="C286" s="9">
        <v>0</v>
      </c>
      <c r="D286" s="9">
        <v>0</v>
      </c>
      <c r="E286" s="98">
        <v>1</v>
      </c>
      <c r="F286" s="97">
        <v>0</v>
      </c>
      <c r="G286" s="91">
        <f t="shared" si="15"/>
        <v>0</v>
      </c>
      <c r="H286" s="91">
        <f t="shared" si="16"/>
        <v>0</v>
      </c>
      <c r="I286" s="91">
        <f t="shared" si="17"/>
        <v>0</v>
      </c>
    </row>
    <row r="287" ht="20.25" customHeight="1" spans="1:9">
      <c r="A287" s="20"/>
      <c r="B287" s="114" t="s">
        <v>452</v>
      </c>
      <c r="C287" s="9">
        <v>0</v>
      </c>
      <c r="D287" s="9">
        <v>0</v>
      </c>
      <c r="E287" s="98">
        <v>21</v>
      </c>
      <c r="F287" s="97">
        <v>8</v>
      </c>
      <c r="G287" s="91">
        <f t="shared" si="15"/>
        <v>0</v>
      </c>
      <c r="H287" s="91">
        <f t="shared" si="16"/>
        <v>0</v>
      </c>
      <c r="I287" s="91">
        <f t="shared" si="17"/>
        <v>38.0952380952381</v>
      </c>
    </row>
    <row r="288" ht="20.25" customHeight="1" spans="1:9">
      <c r="A288" s="20"/>
      <c r="B288" s="114" t="s">
        <v>453</v>
      </c>
      <c r="C288" s="9">
        <v>0</v>
      </c>
      <c r="D288" s="9">
        <v>0</v>
      </c>
      <c r="E288" s="98">
        <v>0</v>
      </c>
      <c r="F288" s="97">
        <v>1</v>
      </c>
      <c r="G288" s="91">
        <f t="shared" si="15"/>
        <v>0</v>
      </c>
      <c r="H288" s="91">
        <f t="shared" si="16"/>
        <v>0</v>
      </c>
      <c r="I288" s="91">
        <f t="shared" si="17"/>
        <v>0</v>
      </c>
    </row>
    <row r="289" ht="20.25" customHeight="1" spans="1:9">
      <c r="A289" s="20"/>
      <c r="B289" s="114" t="s">
        <v>454</v>
      </c>
      <c r="C289" s="9">
        <v>0</v>
      </c>
      <c r="D289" s="9">
        <v>0</v>
      </c>
      <c r="E289" s="98">
        <v>0</v>
      </c>
      <c r="F289" s="97">
        <v>0</v>
      </c>
      <c r="G289" s="91">
        <f t="shared" si="15"/>
        <v>0</v>
      </c>
      <c r="H289" s="91">
        <f t="shared" si="16"/>
        <v>0</v>
      </c>
      <c r="I289" s="91">
        <f t="shared" si="17"/>
        <v>0</v>
      </c>
    </row>
    <row r="290" ht="20.25" customHeight="1" spans="1:9">
      <c r="A290" s="20"/>
      <c r="B290" s="114" t="s">
        <v>455</v>
      </c>
      <c r="C290" s="9">
        <v>0</v>
      </c>
      <c r="D290" s="9">
        <v>0</v>
      </c>
      <c r="E290" s="98">
        <v>0</v>
      </c>
      <c r="F290" s="97">
        <v>0</v>
      </c>
      <c r="G290" s="91">
        <f t="shared" si="15"/>
        <v>0</v>
      </c>
      <c r="H290" s="91">
        <f t="shared" si="16"/>
        <v>0</v>
      </c>
      <c r="I290" s="91">
        <f t="shared" si="17"/>
        <v>0</v>
      </c>
    </row>
    <row r="291" ht="20.25" customHeight="1" spans="1:9">
      <c r="A291" s="20"/>
      <c r="B291" s="114" t="s">
        <v>456</v>
      </c>
      <c r="C291" s="9">
        <v>0</v>
      </c>
      <c r="D291" s="9">
        <v>0</v>
      </c>
      <c r="E291" s="98">
        <v>498</v>
      </c>
      <c r="F291" s="97">
        <v>65</v>
      </c>
      <c r="G291" s="91">
        <f t="shared" si="15"/>
        <v>0</v>
      </c>
      <c r="H291" s="91">
        <f t="shared" si="16"/>
        <v>0</v>
      </c>
      <c r="I291" s="91">
        <f t="shared" si="17"/>
        <v>13.0522088353414</v>
      </c>
    </row>
    <row r="292" ht="20.25" customHeight="1" spans="1:9">
      <c r="A292" s="20"/>
      <c r="B292" s="114" t="s">
        <v>457</v>
      </c>
      <c r="C292" s="9">
        <v>161</v>
      </c>
      <c r="D292" s="9">
        <v>242</v>
      </c>
      <c r="E292" s="98">
        <v>344</v>
      </c>
      <c r="F292" s="97">
        <f>SUM(F293:F299)</f>
        <v>242</v>
      </c>
      <c r="G292" s="91">
        <f t="shared" si="15"/>
        <v>150.310559006211</v>
      </c>
      <c r="H292" s="91">
        <f t="shared" si="16"/>
        <v>100</v>
      </c>
      <c r="I292" s="91">
        <f t="shared" si="17"/>
        <v>70.3488372093023</v>
      </c>
    </row>
    <row r="293" ht="20.25" customHeight="1" spans="1:9">
      <c r="A293" s="20"/>
      <c r="B293" s="114" t="s">
        <v>458</v>
      </c>
      <c r="C293" s="9">
        <v>0</v>
      </c>
      <c r="D293" s="9">
        <v>0</v>
      </c>
      <c r="E293" s="98">
        <v>0</v>
      </c>
      <c r="F293" s="97">
        <v>0</v>
      </c>
      <c r="G293" s="91">
        <f t="shared" si="15"/>
        <v>0</v>
      </c>
      <c r="H293" s="91">
        <f t="shared" si="16"/>
        <v>0</v>
      </c>
      <c r="I293" s="91">
        <f t="shared" si="17"/>
        <v>0</v>
      </c>
    </row>
    <row r="294" ht="20.25" customHeight="1" spans="1:9">
      <c r="A294" s="20"/>
      <c r="B294" s="114" t="s">
        <v>459</v>
      </c>
      <c r="C294" s="9">
        <v>0</v>
      </c>
      <c r="D294" s="9">
        <v>0</v>
      </c>
      <c r="E294" s="98">
        <v>0</v>
      </c>
      <c r="F294" s="97">
        <v>0</v>
      </c>
      <c r="G294" s="91">
        <f t="shared" si="15"/>
        <v>0</v>
      </c>
      <c r="H294" s="91">
        <f t="shared" si="16"/>
        <v>0</v>
      </c>
      <c r="I294" s="91">
        <f t="shared" si="17"/>
        <v>0</v>
      </c>
    </row>
    <row r="295" ht="20.25" customHeight="1" spans="1:9">
      <c r="A295" s="20"/>
      <c r="B295" s="114" t="s">
        <v>460</v>
      </c>
      <c r="C295" s="9">
        <v>0</v>
      </c>
      <c r="D295" s="9">
        <v>0</v>
      </c>
      <c r="E295" s="98">
        <v>0</v>
      </c>
      <c r="F295" s="97">
        <v>0</v>
      </c>
      <c r="G295" s="91">
        <f t="shared" si="15"/>
        <v>0</v>
      </c>
      <c r="H295" s="91">
        <f t="shared" si="16"/>
        <v>0</v>
      </c>
      <c r="I295" s="91">
        <f t="shared" si="17"/>
        <v>0</v>
      </c>
    </row>
    <row r="296" ht="20.25" customHeight="1" spans="1:9">
      <c r="A296" s="20"/>
      <c r="B296" s="114" t="s">
        <v>461</v>
      </c>
      <c r="C296" s="9">
        <v>0</v>
      </c>
      <c r="D296" s="9">
        <v>0</v>
      </c>
      <c r="E296" s="98">
        <v>160</v>
      </c>
      <c r="F296" s="97">
        <v>75</v>
      </c>
      <c r="G296" s="91">
        <f t="shared" si="15"/>
        <v>0</v>
      </c>
      <c r="H296" s="91">
        <f t="shared" si="16"/>
        <v>0</v>
      </c>
      <c r="I296" s="91">
        <f t="shared" si="17"/>
        <v>46.875</v>
      </c>
    </row>
    <row r="297" ht="20.25" customHeight="1" spans="1:9">
      <c r="A297" s="20"/>
      <c r="B297" s="114" t="s">
        <v>462</v>
      </c>
      <c r="C297" s="9">
        <v>0</v>
      </c>
      <c r="D297" s="9">
        <v>0</v>
      </c>
      <c r="E297" s="98">
        <v>43</v>
      </c>
      <c r="F297" s="97">
        <v>23</v>
      </c>
      <c r="G297" s="91">
        <f t="shared" si="15"/>
        <v>0</v>
      </c>
      <c r="H297" s="91">
        <f t="shared" si="16"/>
        <v>0</v>
      </c>
      <c r="I297" s="91">
        <f t="shared" si="17"/>
        <v>53.4883720930233</v>
      </c>
    </row>
    <row r="298" ht="20.25" customHeight="1" spans="1:9">
      <c r="A298" s="20"/>
      <c r="B298" s="114" t="s">
        <v>463</v>
      </c>
      <c r="C298" s="9">
        <v>0</v>
      </c>
      <c r="D298" s="9">
        <v>0</v>
      </c>
      <c r="E298" s="98">
        <v>0</v>
      </c>
      <c r="F298" s="97">
        <v>0</v>
      </c>
      <c r="G298" s="91">
        <f t="shared" si="15"/>
        <v>0</v>
      </c>
      <c r="H298" s="91">
        <f t="shared" si="16"/>
        <v>0</v>
      </c>
      <c r="I298" s="91">
        <f t="shared" si="17"/>
        <v>0</v>
      </c>
    </row>
    <row r="299" ht="20.25" customHeight="1" spans="1:9">
      <c r="A299" s="20"/>
      <c r="B299" s="114" t="s">
        <v>464</v>
      </c>
      <c r="C299" s="9">
        <v>0</v>
      </c>
      <c r="D299" s="9">
        <v>0</v>
      </c>
      <c r="E299" s="98">
        <v>141</v>
      </c>
      <c r="F299" s="97">
        <v>144</v>
      </c>
      <c r="G299" s="91">
        <f t="shared" si="15"/>
        <v>0</v>
      </c>
      <c r="H299" s="91">
        <f t="shared" si="16"/>
        <v>0</v>
      </c>
      <c r="I299" s="91">
        <f t="shared" si="17"/>
        <v>102.127659574468</v>
      </c>
    </row>
    <row r="300" ht="20.25" customHeight="1" spans="1:9">
      <c r="A300" s="20"/>
      <c r="B300" s="114" t="s">
        <v>465</v>
      </c>
      <c r="C300" s="9">
        <v>412</v>
      </c>
      <c r="D300" s="9">
        <v>239</v>
      </c>
      <c r="E300" s="98">
        <v>232</v>
      </c>
      <c r="F300" s="97">
        <f>SUM(F301:F310)</f>
        <v>239</v>
      </c>
      <c r="G300" s="91">
        <f t="shared" si="15"/>
        <v>58.0097087378641</v>
      </c>
      <c r="H300" s="91">
        <f t="shared" si="16"/>
        <v>100</v>
      </c>
      <c r="I300" s="91">
        <f t="shared" si="17"/>
        <v>103.01724137931</v>
      </c>
    </row>
    <row r="301" ht="20.25" customHeight="1" spans="1:9">
      <c r="A301" s="20"/>
      <c r="B301" s="114" t="s">
        <v>466</v>
      </c>
      <c r="C301" s="9">
        <v>0</v>
      </c>
      <c r="D301" s="9">
        <v>0</v>
      </c>
      <c r="E301" s="98">
        <v>0</v>
      </c>
      <c r="F301" s="97">
        <v>0</v>
      </c>
      <c r="G301" s="91">
        <f t="shared" ref="G301:G364" si="18">IF(C301&lt;&gt;0,(F301/C301)*100,0)</f>
        <v>0</v>
      </c>
      <c r="H301" s="91">
        <f t="shared" ref="H301:H364" si="19">IF(D301&lt;&gt;0,(F301/D301)*100,0)</f>
        <v>0</v>
      </c>
      <c r="I301" s="91">
        <f t="shared" ref="I301:I364" si="20">IF(E301&lt;&gt;0,(F301/E301)*100,0)</f>
        <v>0</v>
      </c>
    </row>
    <row r="302" ht="20.25" customHeight="1" spans="1:9">
      <c r="A302" s="20"/>
      <c r="B302" s="114" t="s">
        <v>467</v>
      </c>
      <c r="C302" s="9">
        <v>0</v>
      </c>
      <c r="D302" s="9">
        <v>0</v>
      </c>
      <c r="E302" s="98">
        <v>0</v>
      </c>
      <c r="F302" s="97">
        <v>0</v>
      </c>
      <c r="G302" s="91">
        <f t="shared" si="18"/>
        <v>0</v>
      </c>
      <c r="H302" s="91">
        <f t="shared" si="19"/>
        <v>0</v>
      </c>
      <c r="I302" s="91">
        <f t="shared" si="20"/>
        <v>0</v>
      </c>
    </row>
    <row r="303" ht="20.25" customHeight="1" spans="1:9">
      <c r="A303" s="20"/>
      <c r="B303" s="114" t="s">
        <v>468</v>
      </c>
      <c r="C303" s="9">
        <v>0</v>
      </c>
      <c r="D303" s="9">
        <v>0</v>
      </c>
      <c r="E303" s="98">
        <v>0</v>
      </c>
      <c r="F303" s="97">
        <v>0</v>
      </c>
      <c r="G303" s="91">
        <f t="shared" si="18"/>
        <v>0</v>
      </c>
      <c r="H303" s="91">
        <f t="shared" si="19"/>
        <v>0</v>
      </c>
      <c r="I303" s="91">
        <f t="shared" si="20"/>
        <v>0</v>
      </c>
    </row>
    <row r="304" ht="20.25" customHeight="1" spans="1:9">
      <c r="A304" s="20"/>
      <c r="B304" s="114" t="s">
        <v>469</v>
      </c>
      <c r="C304" s="9">
        <v>0</v>
      </c>
      <c r="D304" s="9">
        <v>0</v>
      </c>
      <c r="E304" s="98">
        <v>6</v>
      </c>
      <c r="F304" s="97">
        <v>0</v>
      </c>
      <c r="G304" s="91">
        <f t="shared" si="18"/>
        <v>0</v>
      </c>
      <c r="H304" s="91">
        <f t="shared" si="19"/>
        <v>0</v>
      </c>
      <c r="I304" s="91">
        <f t="shared" si="20"/>
        <v>0</v>
      </c>
    </row>
    <row r="305" ht="20.25" customHeight="1" spans="1:9">
      <c r="A305" s="20"/>
      <c r="B305" s="114" t="s">
        <v>470</v>
      </c>
      <c r="C305" s="9">
        <v>0</v>
      </c>
      <c r="D305" s="9">
        <v>0</v>
      </c>
      <c r="E305" s="98">
        <v>0</v>
      </c>
      <c r="F305" s="97">
        <v>0</v>
      </c>
      <c r="G305" s="91">
        <f t="shared" si="18"/>
        <v>0</v>
      </c>
      <c r="H305" s="91">
        <f t="shared" si="19"/>
        <v>0</v>
      </c>
      <c r="I305" s="91">
        <f t="shared" si="20"/>
        <v>0</v>
      </c>
    </row>
    <row r="306" ht="20.25" customHeight="1" spans="1:9">
      <c r="A306" s="20"/>
      <c r="B306" s="114" t="s">
        <v>471</v>
      </c>
      <c r="C306" s="9">
        <v>0</v>
      </c>
      <c r="D306" s="9">
        <v>0</v>
      </c>
      <c r="E306" s="98">
        <v>0</v>
      </c>
      <c r="F306" s="97">
        <v>0</v>
      </c>
      <c r="G306" s="91">
        <f t="shared" si="18"/>
        <v>0</v>
      </c>
      <c r="H306" s="91">
        <f t="shared" si="19"/>
        <v>0</v>
      </c>
      <c r="I306" s="91">
        <f t="shared" si="20"/>
        <v>0</v>
      </c>
    </row>
    <row r="307" ht="20.25" customHeight="1" spans="1:9">
      <c r="A307" s="20"/>
      <c r="B307" s="114" t="s">
        <v>472</v>
      </c>
      <c r="C307" s="9">
        <v>0</v>
      </c>
      <c r="D307" s="9">
        <v>0</v>
      </c>
      <c r="E307" s="98">
        <v>0</v>
      </c>
      <c r="F307" s="97">
        <v>0</v>
      </c>
      <c r="G307" s="91">
        <f t="shared" si="18"/>
        <v>0</v>
      </c>
      <c r="H307" s="91">
        <f t="shared" si="19"/>
        <v>0</v>
      </c>
      <c r="I307" s="91">
        <f t="shared" si="20"/>
        <v>0</v>
      </c>
    </row>
    <row r="308" ht="20.25" customHeight="1" spans="1:9">
      <c r="A308" s="20"/>
      <c r="B308" s="114" t="s">
        <v>473</v>
      </c>
      <c r="C308" s="9">
        <v>0</v>
      </c>
      <c r="D308" s="9">
        <v>0</v>
      </c>
      <c r="E308" s="98">
        <v>6</v>
      </c>
      <c r="F308" s="97">
        <v>0</v>
      </c>
      <c r="G308" s="91">
        <f t="shared" si="18"/>
        <v>0</v>
      </c>
      <c r="H308" s="91">
        <f t="shared" si="19"/>
        <v>0</v>
      </c>
      <c r="I308" s="91">
        <f t="shared" si="20"/>
        <v>0</v>
      </c>
    </row>
    <row r="309" ht="20.25" customHeight="1" spans="1:9">
      <c r="A309" s="20"/>
      <c r="B309" s="114" t="s">
        <v>474</v>
      </c>
      <c r="C309" s="9">
        <v>0</v>
      </c>
      <c r="D309" s="9">
        <v>0</v>
      </c>
      <c r="E309" s="98">
        <v>0</v>
      </c>
      <c r="F309" s="97">
        <v>0</v>
      </c>
      <c r="G309" s="91">
        <f t="shared" si="18"/>
        <v>0</v>
      </c>
      <c r="H309" s="91">
        <f t="shared" si="19"/>
        <v>0</v>
      </c>
      <c r="I309" s="91">
        <f t="shared" si="20"/>
        <v>0</v>
      </c>
    </row>
    <row r="310" ht="20.25" customHeight="1" spans="1:9">
      <c r="A310" s="20"/>
      <c r="B310" s="114" t="s">
        <v>475</v>
      </c>
      <c r="C310" s="9">
        <v>0</v>
      </c>
      <c r="D310" s="9">
        <v>0</v>
      </c>
      <c r="E310" s="98">
        <v>220</v>
      </c>
      <c r="F310" s="97">
        <v>239</v>
      </c>
      <c r="G310" s="91">
        <f t="shared" si="18"/>
        <v>0</v>
      </c>
      <c r="H310" s="91">
        <f t="shared" si="19"/>
        <v>0</v>
      </c>
      <c r="I310" s="91">
        <f t="shared" si="20"/>
        <v>108.636363636364</v>
      </c>
    </row>
    <row r="311" ht="20.25" customHeight="1" spans="1:9">
      <c r="A311" s="20"/>
      <c r="B311" s="114" t="s">
        <v>476</v>
      </c>
      <c r="C311" s="9">
        <v>0</v>
      </c>
      <c r="D311" s="9">
        <v>0</v>
      </c>
      <c r="E311" s="98">
        <v>0</v>
      </c>
      <c r="F311" s="97">
        <f>SUM(F312:F319)</f>
        <v>0</v>
      </c>
      <c r="G311" s="91">
        <f t="shared" si="18"/>
        <v>0</v>
      </c>
      <c r="H311" s="91">
        <f t="shared" si="19"/>
        <v>0</v>
      </c>
      <c r="I311" s="91">
        <f t="shared" si="20"/>
        <v>0</v>
      </c>
    </row>
    <row r="312" ht="20.25" customHeight="1" spans="1:9">
      <c r="A312" s="20"/>
      <c r="B312" s="114" t="s">
        <v>477</v>
      </c>
      <c r="C312" s="9">
        <v>0</v>
      </c>
      <c r="D312" s="9">
        <v>0</v>
      </c>
      <c r="E312" s="98">
        <v>0</v>
      </c>
      <c r="F312" s="97">
        <v>0</v>
      </c>
      <c r="G312" s="91">
        <f t="shared" si="18"/>
        <v>0</v>
      </c>
      <c r="H312" s="91">
        <f t="shared" si="19"/>
        <v>0</v>
      </c>
      <c r="I312" s="91">
        <f t="shared" si="20"/>
        <v>0</v>
      </c>
    </row>
    <row r="313" ht="20.25" customHeight="1" spans="1:9">
      <c r="A313" s="20"/>
      <c r="B313" s="114" t="s">
        <v>478</v>
      </c>
      <c r="C313" s="9">
        <v>0</v>
      </c>
      <c r="D313" s="9">
        <v>0</v>
      </c>
      <c r="E313" s="98">
        <v>0</v>
      </c>
      <c r="F313" s="97">
        <v>0</v>
      </c>
      <c r="G313" s="91">
        <f t="shared" si="18"/>
        <v>0</v>
      </c>
      <c r="H313" s="91">
        <f t="shared" si="19"/>
        <v>0</v>
      </c>
      <c r="I313" s="91">
        <f t="shared" si="20"/>
        <v>0</v>
      </c>
    </row>
    <row r="314" ht="20.25" customHeight="1" spans="1:9">
      <c r="A314" s="20"/>
      <c r="B314" s="114" t="s">
        <v>479</v>
      </c>
      <c r="C314" s="9">
        <v>0</v>
      </c>
      <c r="D314" s="9">
        <v>0</v>
      </c>
      <c r="E314" s="98">
        <v>0</v>
      </c>
      <c r="F314" s="97">
        <v>0</v>
      </c>
      <c r="G314" s="91">
        <f t="shared" si="18"/>
        <v>0</v>
      </c>
      <c r="H314" s="91">
        <f t="shared" si="19"/>
        <v>0</v>
      </c>
      <c r="I314" s="91">
        <f t="shared" si="20"/>
        <v>0</v>
      </c>
    </row>
    <row r="315" ht="20.25" customHeight="1" spans="1:9">
      <c r="A315" s="20"/>
      <c r="B315" s="114" t="s">
        <v>480</v>
      </c>
      <c r="C315" s="9">
        <v>0</v>
      </c>
      <c r="D315" s="9">
        <v>0</v>
      </c>
      <c r="E315" s="98">
        <v>0</v>
      </c>
      <c r="F315" s="97">
        <v>0</v>
      </c>
      <c r="G315" s="91">
        <f t="shared" si="18"/>
        <v>0</v>
      </c>
      <c r="H315" s="91">
        <f t="shared" si="19"/>
        <v>0</v>
      </c>
      <c r="I315" s="91">
        <f t="shared" si="20"/>
        <v>0</v>
      </c>
    </row>
    <row r="316" ht="20.25" customHeight="1" spans="1:9">
      <c r="A316" s="20"/>
      <c r="B316" s="114" t="s">
        <v>481</v>
      </c>
      <c r="C316" s="9">
        <v>0</v>
      </c>
      <c r="D316" s="9">
        <v>0</v>
      </c>
      <c r="E316" s="98">
        <v>0</v>
      </c>
      <c r="F316" s="97">
        <v>0</v>
      </c>
      <c r="G316" s="91">
        <f t="shared" si="18"/>
        <v>0</v>
      </c>
      <c r="H316" s="91">
        <f t="shared" si="19"/>
        <v>0</v>
      </c>
      <c r="I316" s="91">
        <f t="shared" si="20"/>
        <v>0</v>
      </c>
    </row>
    <row r="317" ht="20.25" customHeight="1" spans="1:9">
      <c r="A317" s="20"/>
      <c r="B317" s="114" t="s">
        <v>482</v>
      </c>
      <c r="C317" s="9">
        <v>0</v>
      </c>
      <c r="D317" s="9">
        <v>0</v>
      </c>
      <c r="E317" s="98">
        <v>0</v>
      </c>
      <c r="F317" s="97">
        <v>0</v>
      </c>
      <c r="G317" s="91">
        <f t="shared" si="18"/>
        <v>0</v>
      </c>
      <c r="H317" s="91">
        <f t="shared" si="19"/>
        <v>0</v>
      </c>
      <c r="I317" s="91">
        <f t="shared" si="20"/>
        <v>0</v>
      </c>
    </row>
    <row r="318" ht="20.25" customHeight="1" spans="1:9">
      <c r="A318" s="20"/>
      <c r="B318" s="114" t="s">
        <v>483</v>
      </c>
      <c r="C318" s="9">
        <v>0</v>
      </c>
      <c r="D318" s="9">
        <v>0</v>
      </c>
      <c r="E318" s="98">
        <v>0</v>
      </c>
      <c r="F318" s="97">
        <v>0</v>
      </c>
      <c r="G318" s="91">
        <f t="shared" si="18"/>
        <v>0</v>
      </c>
      <c r="H318" s="91">
        <f t="shared" si="19"/>
        <v>0</v>
      </c>
      <c r="I318" s="91">
        <f t="shared" si="20"/>
        <v>0</v>
      </c>
    </row>
    <row r="319" ht="20.25" customHeight="1" spans="1:9">
      <c r="A319" s="20"/>
      <c r="B319" s="114" t="s">
        <v>484</v>
      </c>
      <c r="C319" s="9">
        <v>0</v>
      </c>
      <c r="D319" s="9">
        <v>0</v>
      </c>
      <c r="E319" s="98">
        <v>0</v>
      </c>
      <c r="F319" s="97">
        <v>0</v>
      </c>
      <c r="G319" s="91">
        <f t="shared" si="18"/>
        <v>0</v>
      </c>
      <c r="H319" s="91">
        <f t="shared" si="19"/>
        <v>0</v>
      </c>
      <c r="I319" s="91">
        <f t="shared" si="20"/>
        <v>0</v>
      </c>
    </row>
    <row r="320" ht="20.25" customHeight="1" spans="1:9">
      <c r="A320" s="20"/>
      <c r="B320" s="114" t="s">
        <v>485</v>
      </c>
      <c r="C320" s="9">
        <v>884</v>
      </c>
      <c r="D320" s="9">
        <v>1107</v>
      </c>
      <c r="E320" s="98">
        <v>702</v>
      </c>
      <c r="F320" s="97">
        <f>SUM(F321:F327)</f>
        <v>1107</v>
      </c>
      <c r="G320" s="91">
        <f t="shared" si="18"/>
        <v>125.226244343891</v>
      </c>
      <c r="H320" s="91">
        <f t="shared" si="19"/>
        <v>100</v>
      </c>
      <c r="I320" s="91">
        <f t="shared" si="20"/>
        <v>157.692307692308</v>
      </c>
    </row>
    <row r="321" ht="20.25" customHeight="1" spans="1:9">
      <c r="A321" s="20"/>
      <c r="B321" s="114" t="s">
        <v>486</v>
      </c>
      <c r="C321" s="9">
        <v>0</v>
      </c>
      <c r="D321" s="9">
        <v>0</v>
      </c>
      <c r="E321" s="98">
        <v>0</v>
      </c>
      <c r="F321" s="97">
        <v>0</v>
      </c>
      <c r="G321" s="91">
        <f t="shared" si="18"/>
        <v>0</v>
      </c>
      <c r="H321" s="91">
        <f t="shared" si="19"/>
        <v>0</v>
      </c>
      <c r="I321" s="91">
        <f t="shared" si="20"/>
        <v>0</v>
      </c>
    </row>
    <row r="322" ht="20.25" customHeight="1" spans="1:9">
      <c r="A322" s="20"/>
      <c r="B322" s="114" t="s">
        <v>487</v>
      </c>
      <c r="C322" s="9">
        <v>0</v>
      </c>
      <c r="D322" s="9">
        <v>0</v>
      </c>
      <c r="E322" s="98">
        <v>0</v>
      </c>
      <c r="F322" s="97">
        <v>0</v>
      </c>
      <c r="G322" s="91">
        <f t="shared" si="18"/>
        <v>0</v>
      </c>
      <c r="H322" s="91">
        <f t="shared" si="19"/>
        <v>0</v>
      </c>
      <c r="I322" s="91">
        <f t="shared" si="20"/>
        <v>0</v>
      </c>
    </row>
    <row r="323" ht="20.25" customHeight="1" spans="1:9">
      <c r="A323" s="20"/>
      <c r="B323" s="114" t="s">
        <v>488</v>
      </c>
      <c r="C323" s="9">
        <v>0</v>
      </c>
      <c r="D323" s="9">
        <v>0</v>
      </c>
      <c r="E323" s="98">
        <v>0</v>
      </c>
      <c r="F323" s="97">
        <v>0</v>
      </c>
      <c r="G323" s="91">
        <f t="shared" si="18"/>
        <v>0</v>
      </c>
      <c r="H323" s="91">
        <f t="shared" si="19"/>
        <v>0</v>
      </c>
      <c r="I323" s="91">
        <f t="shared" si="20"/>
        <v>0</v>
      </c>
    </row>
    <row r="324" ht="20.25" customHeight="1" spans="1:9">
      <c r="A324" s="20"/>
      <c r="B324" s="114" t="s">
        <v>489</v>
      </c>
      <c r="C324" s="9">
        <v>0</v>
      </c>
      <c r="D324" s="9">
        <v>0</v>
      </c>
      <c r="E324" s="98">
        <v>0</v>
      </c>
      <c r="F324" s="97">
        <v>0</v>
      </c>
      <c r="G324" s="91">
        <f t="shared" si="18"/>
        <v>0</v>
      </c>
      <c r="H324" s="91">
        <f t="shared" si="19"/>
        <v>0</v>
      </c>
      <c r="I324" s="91">
        <f t="shared" si="20"/>
        <v>0</v>
      </c>
    </row>
    <row r="325" ht="20.25" customHeight="1" spans="1:9">
      <c r="A325" s="20"/>
      <c r="B325" s="114" t="s">
        <v>490</v>
      </c>
      <c r="C325" s="9">
        <v>0</v>
      </c>
      <c r="D325" s="9">
        <v>0</v>
      </c>
      <c r="E325" s="98">
        <v>0</v>
      </c>
      <c r="F325" s="97">
        <v>0</v>
      </c>
      <c r="G325" s="91">
        <f t="shared" si="18"/>
        <v>0</v>
      </c>
      <c r="H325" s="91">
        <f t="shared" si="19"/>
        <v>0</v>
      </c>
      <c r="I325" s="91">
        <f t="shared" si="20"/>
        <v>0</v>
      </c>
    </row>
    <row r="326" ht="20.25" customHeight="1" spans="1:9">
      <c r="A326" s="20"/>
      <c r="B326" s="114" t="s">
        <v>491</v>
      </c>
      <c r="C326" s="9">
        <v>0</v>
      </c>
      <c r="D326" s="9">
        <v>0</v>
      </c>
      <c r="E326" s="98">
        <v>686</v>
      </c>
      <c r="F326" s="97">
        <v>806</v>
      </c>
      <c r="G326" s="91">
        <f t="shared" si="18"/>
        <v>0</v>
      </c>
      <c r="H326" s="91">
        <f t="shared" si="19"/>
        <v>0</v>
      </c>
      <c r="I326" s="91">
        <f t="shared" si="20"/>
        <v>117.492711370262</v>
      </c>
    </row>
    <row r="327" ht="20.25" customHeight="1" spans="1:9">
      <c r="A327" s="20"/>
      <c r="B327" s="114" t="s">
        <v>492</v>
      </c>
      <c r="C327" s="9">
        <v>0</v>
      </c>
      <c r="D327" s="9">
        <v>0</v>
      </c>
      <c r="E327" s="98">
        <v>16</v>
      </c>
      <c r="F327" s="97">
        <v>301</v>
      </c>
      <c r="G327" s="91">
        <f t="shared" si="18"/>
        <v>0</v>
      </c>
      <c r="H327" s="91">
        <f t="shared" si="19"/>
        <v>0</v>
      </c>
      <c r="I327" s="91">
        <f t="shared" si="20"/>
        <v>1881.25</v>
      </c>
    </row>
    <row r="328" ht="20.25" customHeight="1" spans="1:9">
      <c r="A328" s="20"/>
      <c r="B328" s="114" t="s">
        <v>493</v>
      </c>
      <c r="C328" s="9">
        <v>1</v>
      </c>
      <c r="D328" s="9">
        <v>146</v>
      </c>
      <c r="E328" s="98">
        <v>298</v>
      </c>
      <c r="F328" s="97">
        <f>SUM(F329:F331)</f>
        <v>146</v>
      </c>
      <c r="G328" s="91">
        <f t="shared" si="18"/>
        <v>14600</v>
      </c>
      <c r="H328" s="91">
        <f t="shared" si="19"/>
        <v>100</v>
      </c>
      <c r="I328" s="91">
        <f t="shared" si="20"/>
        <v>48.993288590604</v>
      </c>
    </row>
    <row r="329" ht="20.25" customHeight="1" spans="1:9">
      <c r="A329" s="20"/>
      <c r="B329" s="114" t="s">
        <v>494</v>
      </c>
      <c r="C329" s="9">
        <v>0</v>
      </c>
      <c r="D329" s="9">
        <v>0</v>
      </c>
      <c r="E329" s="98">
        <v>42</v>
      </c>
      <c r="F329" s="97">
        <v>0</v>
      </c>
      <c r="G329" s="91">
        <f t="shared" si="18"/>
        <v>0</v>
      </c>
      <c r="H329" s="91">
        <f t="shared" si="19"/>
        <v>0</v>
      </c>
      <c r="I329" s="91">
        <f t="shared" si="20"/>
        <v>0</v>
      </c>
    </row>
    <row r="330" ht="20.25" customHeight="1" spans="1:9">
      <c r="A330" s="20"/>
      <c r="B330" s="114" t="s">
        <v>495</v>
      </c>
      <c r="C330" s="9">
        <v>0</v>
      </c>
      <c r="D330" s="9">
        <v>0</v>
      </c>
      <c r="E330" s="98">
        <v>187</v>
      </c>
      <c r="F330" s="97">
        <v>0</v>
      </c>
      <c r="G330" s="91">
        <f t="shared" si="18"/>
        <v>0</v>
      </c>
      <c r="H330" s="91">
        <f t="shared" si="19"/>
        <v>0</v>
      </c>
      <c r="I330" s="91">
        <f t="shared" si="20"/>
        <v>0</v>
      </c>
    </row>
    <row r="331" ht="20.25" customHeight="1" spans="1:9">
      <c r="A331" s="20"/>
      <c r="B331" s="114" t="s">
        <v>496</v>
      </c>
      <c r="C331" s="9">
        <v>0</v>
      </c>
      <c r="D331" s="9">
        <v>0</v>
      </c>
      <c r="E331" s="98">
        <v>69</v>
      </c>
      <c r="F331" s="97">
        <v>146</v>
      </c>
      <c r="G331" s="91">
        <f t="shared" si="18"/>
        <v>0</v>
      </c>
      <c r="H331" s="91">
        <f t="shared" si="19"/>
        <v>0</v>
      </c>
      <c r="I331" s="91">
        <f t="shared" si="20"/>
        <v>211.594202898551</v>
      </c>
    </row>
    <row r="332" ht="20.25" customHeight="1" spans="1:9">
      <c r="A332" s="20" t="s">
        <v>497</v>
      </c>
      <c r="B332" s="114" t="s">
        <v>67</v>
      </c>
      <c r="C332" s="9">
        <v>46450</v>
      </c>
      <c r="D332" s="9">
        <v>54383</v>
      </c>
      <c r="E332" s="98">
        <v>47146</v>
      </c>
      <c r="F332" s="97">
        <f>SUM(F333,F352,F360,F362,F371,F375,F385,F394,F401,F409,F418,F423,F426,F429,F432,F435,F438,F442,F446,F454,F457)</f>
        <v>47754</v>
      </c>
      <c r="G332" s="91">
        <f t="shared" si="18"/>
        <v>102.807319698601</v>
      </c>
      <c r="H332" s="91">
        <f t="shared" si="19"/>
        <v>87.8105290256146</v>
      </c>
      <c r="I332" s="91">
        <f t="shared" si="20"/>
        <v>101.289610995631</v>
      </c>
    </row>
    <row r="333" ht="20.25" customHeight="1" spans="1:9">
      <c r="A333" s="20"/>
      <c r="B333" s="114" t="s">
        <v>498</v>
      </c>
      <c r="C333" s="9">
        <v>1981</v>
      </c>
      <c r="D333" s="9">
        <v>1900</v>
      </c>
      <c r="E333" s="98">
        <v>1488</v>
      </c>
      <c r="F333" s="97">
        <f>SUM(F334:F351)</f>
        <v>1900</v>
      </c>
      <c r="G333" s="91">
        <f t="shared" si="18"/>
        <v>95.9111559818274</v>
      </c>
      <c r="H333" s="91">
        <f t="shared" si="19"/>
        <v>100</v>
      </c>
      <c r="I333" s="91">
        <f t="shared" si="20"/>
        <v>127.688172043011</v>
      </c>
    </row>
    <row r="334" ht="20.25" customHeight="1" spans="1:9">
      <c r="A334" s="20"/>
      <c r="B334" s="114" t="s">
        <v>499</v>
      </c>
      <c r="C334" s="9">
        <v>0</v>
      </c>
      <c r="D334" s="9">
        <v>0</v>
      </c>
      <c r="E334" s="98">
        <v>1078</v>
      </c>
      <c r="F334" s="97">
        <v>1076</v>
      </c>
      <c r="G334" s="91">
        <f t="shared" si="18"/>
        <v>0</v>
      </c>
      <c r="H334" s="91">
        <f t="shared" si="19"/>
        <v>0</v>
      </c>
      <c r="I334" s="91">
        <f t="shared" si="20"/>
        <v>99.8144712430427</v>
      </c>
    </row>
    <row r="335" ht="20.25" customHeight="1" spans="1:9">
      <c r="A335" s="20"/>
      <c r="B335" s="114" t="s">
        <v>500</v>
      </c>
      <c r="C335" s="9">
        <v>0</v>
      </c>
      <c r="D335" s="9">
        <v>0</v>
      </c>
      <c r="E335" s="98">
        <v>0</v>
      </c>
      <c r="F335" s="97">
        <v>0</v>
      </c>
      <c r="G335" s="91">
        <f t="shared" si="18"/>
        <v>0</v>
      </c>
      <c r="H335" s="91">
        <f t="shared" si="19"/>
        <v>0</v>
      </c>
      <c r="I335" s="91">
        <f t="shared" si="20"/>
        <v>0</v>
      </c>
    </row>
    <row r="336" ht="20.25" customHeight="1" spans="1:9">
      <c r="A336" s="20"/>
      <c r="B336" s="114" t="s">
        <v>501</v>
      </c>
      <c r="C336" s="9">
        <v>0</v>
      </c>
      <c r="D336" s="9">
        <v>0</v>
      </c>
      <c r="E336" s="98">
        <v>0</v>
      </c>
      <c r="F336" s="97">
        <v>0</v>
      </c>
      <c r="G336" s="91">
        <f t="shared" si="18"/>
        <v>0</v>
      </c>
      <c r="H336" s="91">
        <f t="shared" si="19"/>
        <v>0</v>
      </c>
      <c r="I336" s="91">
        <f t="shared" si="20"/>
        <v>0</v>
      </c>
    </row>
    <row r="337" ht="20.25" customHeight="1" spans="1:9">
      <c r="A337" s="20"/>
      <c r="B337" s="114" t="s">
        <v>502</v>
      </c>
      <c r="C337" s="9">
        <v>0</v>
      </c>
      <c r="D337" s="9">
        <v>0</v>
      </c>
      <c r="E337" s="98">
        <v>0</v>
      </c>
      <c r="F337" s="97">
        <v>0</v>
      </c>
      <c r="G337" s="91">
        <f t="shared" si="18"/>
        <v>0</v>
      </c>
      <c r="H337" s="91">
        <f t="shared" si="19"/>
        <v>0</v>
      </c>
      <c r="I337" s="91">
        <f t="shared" si="20"/>
        <v>0</v>
      </c>
    </row>
    <row r="338" ht="20.25" customHeight="1" spans="1:9">
      <c r="A338" s="20"/>
      <c r="B338" s="114" t="s">
        <v>503</v>
      </c>
      <c r="C338" s="9">
        <v>0</v>
      </c>
      <c r="D338" s="9">
        <v>0</v>
      </c>
      <c r="E338" s="98">
        <v>0</v>
      </c>
      <c r="F338" s="97">
        <v>0</v>
      </c>
      <c r="G338" s="91">
        <f t="shared" si="18"/>
        <v>0</v>
      </c>
      <c r="H338" s="91">
        <f t="shared" si="19"/>
        <v>0</v>
      </c>
      <c r="I338" s="91">
        <f t="shared" si="20"/>
        <v>0</v>
      </c>
    </row>
    <row r="339" ht="20.25" customHeight="1" spans="1:9">
      <c r="A339" s="20"/>
      <c r="B339" s="114" t="s">
        <v>504</v>
      </c>
      <c r="C339" s="9">
        <v>0</v>
      </c>
      <c r="D339" s="9">
        <v>0</v>
      </c>
      <c r="E339" s="98">
        <v>0</v>
      </c>
      <c r="F339" s="97">
        <v>0</v>
      </c>
      <c r="G339" s="91">
        <f t="shared" si="18"/>
        <v>0</v>
      </c>
      <c r="H339" s="91">
        <f t="shared" si="19"/>
        <v>0</v>
      </c>
      <c r="I339" s="91">
        <f t="shared" si="20"/>
        <v>0</v>
      </c>
    </row>
    <row r="340" ht="20.25" customHeight="1" spans="1:9">
      <c r="A340" s="20"/>
      <c r="B340" s="114" t="s">
        <v>505</v>
      </c>
      <c r="C340" s="9">
        <v>0</v>
      </c>
      <c r="D340" s="9">
        <v>0</v>
      </c>
      <c r="E340" s="98">
        <v>0</v>
      </c>
      <c r="F340" s="97">
        <v>0</v>
      </c>
      <c r="G340" s="91">
        <f t="shared" si="18"/>
        <v>0</v>
      </c>
      <c r="H340" s="91">
        <f t="shared" si="19"/>
        <v>0</v>
      </c>
      <c r="I340" s="91">
        <f t="shared" si="20"/>
        <v>0</v>
      </c>
    </row>
    <row r="341" ht="20.25" customHeight="1" spans="1:9">
      <c r="A341" s="20"/>
      <c r="B341" s="114" t="s">
        <v>506</v>
      </c>
      <c r="C341" s="9">
        <v>0</v>
      </c>
      <c r="D341" s="9">
        <v>0</v>
      </c>
      <c r="E341" s="98">
        <v>0</v>
      </c>
      <c r="F341" s="97">
        <v>0</v>
      </c>
      <c r="G341" s="91">
        <f t="shared" si="18"/>
        <v>0</v>
      </c>
      <c r="H341" s="91">
        <f t="shared" si="19"/>
        <v>0</v>
      </c>
      <c r="I341" s="91">
        <f t="shared" si="20"/>
        <v>0</v>
      </c>
    </row>
    <row r="342" ht="20.25" customHeight="1" spans="1:9">
      <c r="A342" s="20"/>
      <c r="B342" s="114" t="s">
        <v>507</v>
      </c>
      <c r="C342" s="9">
        <v>0</v>
      </c>
      <c r="D342" s="9">
        <v>0</v>
      </c>
      <c r="E342" s="98">
        <v>6</v>
      </c>
      <c r="F342" s="97">
        <v>9</v>
      </c>
      <c r="G342" s="91">
        <f t="shared" si="18"/>
        <v>0</v>
      </c>
      <c r="H342" s="91">
        <f t="shared" si="19"/>
        <v>0</v>
      </c>
      <c r="I342" s="91">
        <f t="shared" si="20"/>
        <v>150</v>
      </c>
    </row>
    <row r="343" ht="20.25" customHeight="1" spans="1:9">
      <c r="A343" s="20"/>
      <c r="B343" s="114" t="s">
        <v>508</v>
      </c>
      <c r="C343" s="9">
        <v>0</v>
      </c>
      <c r="D343" s="9">
        <v>0</v>
      </c>
      <c r="E343" s="98">
        <v>0</v>
      </c>
      <c r="F343" s="97">
        <v>0</v>
      </c>
      <c r="G343" s="91">
        <f t="shared" si="18"/>
        <v>0</v>
      </c>
      <c r="H343" s="91">
        <f t="shared" si="19"/>
        <v>0</v>
      </c>
      <c r="I343" s="91">
        <f t="shared" si="20"/>
        <v>0</v>
      </c>
    </row>
    <row r="344" ht="20.25" customHeight="1" spans="1:9">
      <c r="A344" s="20"/>
      <c r="B344" s="114" t="s">
        <v>509</v>
      </c>
      <c r="C344" s="9">
        <v>0</v>
      </c>
      <c r="D344" s="9">
        <v>0</v>
      </c>
      <c r="E344" s="98">
        <v>0</v>
      </c>
      <c r="F344" s="97">
        <v>0</v>
      </c>
      <c r="G344" s="91">
        <f t="shared" si="18"/>
        <v>0</v>
      </c>
      <c r="H344" s="91">
        <f t="shared" si="19"/>
        <v>0</v>
      </c>
      <c r="I344" s="91">
        <f t="shared" si="20"/>
        <v>0</v>
      </c>
    </row>
    <row r="345" ht="20.25" customHeight="1" spans="1:9">
      <c r="A345" s="20"/>
      <c r="B345" s="114" t="s">
        <v>510</v>
      </c>
      <c r="C345" s="9">
        <v>0</v>
      </c>
      <c r="D345" s="9">
        <v>0</v>
      </c>
      <c r="E345" s="98">
        <v>279</v>
      </c>
      <c r="F345" s="97">
        <v>0</v>
      </c>
      <c r="G345" s="91">
        <f t="shared" si="18"/>
        <v>0</v>
      </c>
      <c r="H345" s="91">
        <f t="shared" si="19"/>
        <v>0</v>
      </c>
      <c r="I345" s="91">
        <f t="shared" si="20"/>
        <v>0</v>
      </c>
    </row>
    <row r="346" ht="20.25" customHeight="1" spans="1:9">
      <c r="A346" s="20"/>
      <c r="B346" s="114" t="s">
        <v>511</v>
      </c>
      <c r="C346" s="9">
        <v>0</v>
      </c>
      <c r="D346" s="9">
        <v>0</v>
      </c>
      <c r="E346" s="98">
        <v>0</v>
      </c>
      <c r="F346" s="97">
        <v>0</v>
      </c>
      <c r="G346" s="91">
        <f t="shared" si="18"/>
        <v>0</v>
      </c>
      <c r="H346" s="91">
        <f t="shared" si="19"/>
        <v>0</v>
      </c>
      <c r="I346" s="91">
        <f t="shared" si="20"/>
        <v>0</v>
      </c>
    </row>
    <row r="347" ht="20.25" customHeight="1" spans="1:9">
      <c r="A347" s="20"/>
      <c r="B347" s="114" t="s">
        <v>512</v>
      </c>
      <c r="C347" s="9">
        <v>0</v>
      </c>
      <c r="D347" s="9">
        <v>0</v>
      </c>
      <c r="E347" s="98">
        <v>0</v>
      </c>
      <c r="F347" s="97">
        <v>0</v>
      </c>
      <c r="G347" s="91">
        <f t="shared" si="18"/>
        <v>0</v>
      </c>
      <c r="H347" s="91">
        <f t="shared" si="19"/>
        <v>0</v>
      </c>
      <c r="I347" s="91">
        <f t="shared" si="20"/>
        <v>0</v>
      </c>
    </row>
    <row r="348" ht="20.25" customHeight="1" spans="1:9">
      <c r="A348" s="20"/>
      <c r="B348" s="114" t="s">
        <v>513</v>
      </c>
      <c r="C348" s="9">
        <v>0</v>
      </c>
      <c r="D348" s="9">
        <v>0</v>
      </c>
      <c r="E348" s="98">
        <v>0</v>
      </c>
      <c r="F348" s="97">
        <v>0</v>
      </c>
      <c r="G348" s="91">
        <f t="shared" si="18"/>
        <v>0</v>
      </c>
      <c r="H348" s="91">
        <f t="shared" si="19"/>
        <v>0</v>
      </c>
      <c r="I348" s="91">
        <f t="shared" si="20"/>
        <v>0</v>
      </c>
    </row>
    <row r="349" ht="20.25" customHeight="1" spans="1:9">
      <c r="A349" s="20"/>
      <c r="B349" s="114" t="s">
        <v>514</v>
      </c>
      <c r="C349" s="9">
        <v>0</v>
      </c>
      <c r="D349" s="9">
        <v>0</v>
      </c>
      <c r="E349" s="98">
        <v>0</v>
      </c>
      <c r="F349" s="97">
        <v>0</v>
      </c>
      <c r="G349" s="91">
        <f t="shared" si="18"/>
        <v>0</v>
      </c>
      <c r="H349" s="91">
        <f t="shared" si="19"/>
        <v>0</v>
      </c>
      <c r="I349" s="91">
        <f t="shared" si="20"/>
        <v>0</v>
      </c>
    </row>
    <row r="350" ht="20.25" customHeight="1" spans="1:9">
      <c r="A350" s="20"/>
      <c r="B350" s="114" t="s">
        <v>515</v>
      </c>
      <c r="C350" s="9">
        <v>0</v>
      </c>
      <c r="D350" s="9">
        <v>0</v>
      </c>
      <c r="E350" s="98"/>
      <c r="F350" s="97">
        <v>143</v>
      </c>
      <c r="G350" s="91">
        <f t="shared" si="18"/>
        <v>0</v>
      </c>
      <c r="H350" s="91">
        <f t="shared" si="19"/>
        <v>0</v>
      </c>
      <c r="I350" s="91">
        <f t="shared" si="20"/>
        <v>0</v>
      </c>
    </row>
    <row r="351" ht="20.25" customHeight="1" spans="1:9">
      <c r="A351" s="20"/>
      <c r="B351" s="114" t="s">
        <v>516</v>
      </c>
      <c r="C351" s="9">
        <v>0</v>
      </c>
      <c r="D351" s="9">
        <v>0</v>
      </c>
      <c r="E351" s="98"/>
      <c r="F351" s="97">
        <v>672</v>
      </c>
      <c r="G351" s="91">
        <f t="shared" si="18"/>
        <v>0</v>
      </c>
      <c r="H351" s="91">
        <f t="shared" si="19"/>
        <v>0</v>
      </c>
      <c r="I351" s="91">
        <f t="shared" si="20"/>
        <v>0</v>
      </c>
    </row>
    <row r="352" ht="20.25" customHeight="1" spans="1:9">
      <c r="A352" s="20"/>
      <c r="B352" s="114" t="s">
        <v>517</v>
      </c>
      <c r="C352" s="9">
        <v>566</v>
      </c>
      <c r="D352" s="9">
        <v>576</v>
      </c>
      <c r="E352" s="98">
        <v>523</v>
      </c>
      <c r="F352" s="97">
        <f>SUM(F353:F359)</f>
        <v>576</v>
      </c>
      <c r="G352" s="91">
        <f t="shared" si="18"/>
        <v>101.766784452297</v>
      </c>
      <c r="H352" s="91">
        <f t="shared" si="19"/>
        <v>100</v>
      </c>
      <c r="I352" s="91">
        <f t="shared" si="20"/>
        <v>110.133843212237</v>
      </c>
    </row>
    <row r="353" ht="20.25" customHeight="1" spans="1:9">
      <c r="A353" s="20"/>
      <c r="B353" s="114" t="s">
        <v>518</v>
      </c>
      <c r="C353" s="9">
        <v>0</v>
      </c>
      <c r="D353" s="9">
        <v>0</v>
      </c>
      <c r="E353" s="98">
        <v>377</v>
      </c>
      <c r="F353" s="97">
        <v>393</v>
      </c>
      <c r="G353" s="91">
        <f t="shared" si="18"/>
        <v>0</v>
      </c>
      <c r="H353" s="91">
        <f t="shared" si="19"/>
        <v>0</v>
      </c>
      <c r="I353" s="91">
        <f t="shared" si="20"/>
        <v>104.244031830239</v>
      </c>
    </row>
    <row r="354" ht="20.25" customHeight="1" spans="1:9">
      <c r="A354" s="20"/>
      <c r="B354" s="114" t="s">
        <v>519</v>
      </c>
      <c r="C354" s="9">
        <v>0</v>
      </c>
      <c r="D354" s="9">
        <v>0</v>
      </c>
      <c r="E354" s="98">
        <v>0</v>
      </c>
      <c r="F354" s="97">
        <v>0</v>
      </c>
      <c r="G354" s="91">
        <f t="shared" si="18"/>
        <v>0</v>
      </c>
      <c r="H354" s="91">
        <f t="shared" si="19"/>
        <v>0</v>
      </c>
      <c r="I354" s="91">
        <f t="shared" si="20"/>
        <v>0</v>
      </c>
    </row>
    <row r="355" ht="20.25" customHeight="1" spans="1:9">
      <c r="A355" s="20"/>
      <c r="B355" s="114" t="s">
        <v>520</v>
      </c>
      <c r="C355" s="9">
        <v>0</v>
      </c>
      <c r="D355" s="9">
        <v>0</v>
      </c>
      <c r="E355" s="98">
        <v>0</v>
      </c>
      <c r="F355" s="97">
        <v>0</v>
      </c>
      <c r="G355" s="91">
        <f t="shared" si="18"/>
        <v>0</v>
      </c>
      <c r="H355" s="91">
        <f t="shared" si="19"/>
        <v>0</v>
      </c>
      <c r="I355" s="91">
        <f t="shared" si="20"/>
        <v>0</v>
      </c>
    </row>
    <row r="356" ht="20.25" customHeight="1" spans="1:9">
      <c r="A356" s="20"/>
      <c r="B356" s="114" t="s">
        <v>521</v>
      </c>
      <c r="C356" s="9">
        <v>0</v>
      </c>
      <c r="D356" s="9">
        <v>0</v>
      </c>
      <c r="E356" s="98">
        <v>0</v>
      </c>
      <c r="F356" s="97">
        <v>0</v>
      </c>
      <c r="G356" s="91">
        <f t="shared" si="18"/>
        <v>0</v>
      </c>
      <c r="H356" s="91">
        <f t="shared" si="19"/>
        <v>0</v>
      </c>
      <c r="I356" s="91">
        <f t="shared" si="20"/>
        <v>0</v>
      </c>
    </row>
    <row r="357" ht="20.25" customHeight="1" spans="1:9">
      <c r="A357" s="20"/>
      <c r="B357" s="114" t="s">
        <v>522</v>
      </c>
      <c r="C357" s="9">
        <v>0</v>
      </c>
      <c r="D357" s="9">
        <v>0</v>
      </c>
      <c r="E357" s="98">
        <v>2</v>
      </c>
      <c r="F357" s="97">
        <v>0</v>
      </c>
      <c r="G357" s="91">
        <f t="shared" si="18"/>
        <v>0</v>
      </c>
      <c r="H357" s="91">
        <f t="shared" si="19"/>
        <v>0</v>
      </c>
      <c r="I357" s="91">
        <f t="shared" si="20"/>
        <v>0</v>
      </c>
    </row>
    <row r="358" ht="20.25" customHeight="1" spans="1:9">
      <c r="A358" s="20"/>
      <c r="B358" s="114" t="s">
        <v>523</v>
      </c>
      <c r="C358" s="9">
        <v>0</v>
      </c>
      <c r="D358" s="9">
        <v>0</v>
      </c>
      <c r="E358" s="98">
        <v>1</v>
      </c>
      <c r="F358" s="97">
        <v>19</v>
      </c>
      <c r="G358" s="91">
        <f t="shared" si="18"/>
        <v>0</v>
      </c>
      <c r="H358" s="91">
        <f t="shared" si="19"/>
        <v>0</v>
      </c>
      <c r="I358" s="91">
        <f t="shared" si="20"/>
        <v>1900</v>
      </c>
    </row>
    <row r="359" ht="20.25" customHeight="1" spans="1:9">
      <c r="A359" s="20"/>
      <c r="B359" s="114" t="s">
        <v>524</v>
      </c>
      <c r="C359" s="9">
        <v>0</v>
      </c>
      <c r="D359" s="9">
        <v>0</v>
      </c>
      <c r="E359" s="98">
        <v>143</v>
      </c>
      <c r="F359" s="97">
        <v>164</v>
      </c>
      <c r="G359" s="91">
        <f t="shared" si="18"/>
        <v>0</v>
      </c>
      <c r="H359" s="91">
        <f t="shared" si="19"/>
        <v>0</v>
      </c>
      <c r="I359" s="91">
        <f t="shared" si="20"/>
        <v>114.685314685315</v>
      </c>
    </row>
    <row r="360" ht="20.25" customHeight="1" spans="1:9">
      <c r="A360" s="20"/>
      <c r="B360" s="114" t="s">
        <v>525</v>
      </c>
      <c r="C360" s="9">
        <v>0</v>
      </c>
      <c r="D360" s="9">
        <v>0</v>
      </c>
      <c r="E360" s="98">
        <v>0</v>
      </c>
      <c r="F360" s="97">
        <f>F361</f>
        <v>0</v>
      </c>
      <c r="G360" s="91">
        <f t="shared" si="18"/>
        <v>0</v>
      </c>
      <c r="H360" s="91">
        <f t="shared" si="19"/>
        <v>0</v>
      </c>
      <c r="I360" s="91">
        <f t="shared" si="20"/>
        <v>0</v>
      </c>
    </row>
    <row r="361" ht="20.25" customHeight="1" spans="1:9">
      <c r="A361" s="20"/>
      <c r="B361" s="114" t="s">
        <v>526</v>
      </c>
      <c r="C361" s="9">
        <v>0</v>
      </c>
      <c r="D361" s="9">
        <v>0</v>
      </c>
      <c r="E361" s="98">
        <v>0</v>
      </c>
      <c r="F361" s="97">
        <v>0</v>
      </c>
      <c r="G361" s="91">
        <f t="shared" si="18"/>
        <v>0</v>
      </c>
      <c r="H361" s="91">
        <f t="shared" si="19"/>
        <v>0</v>
      </c>
      <c r="I361" s="91">
        <f t="shared" si="20"/>
        <v>0</v>
      </c>
    </row>
    <row r="362" ht="20.25" customHeight="1" spans="1:9">
      <c r="A362" s="20"/>
      <c r="B362" s="114" t="s">
        <v>527</v>
      </c>
      <c r="C362" s="9">
        <v>34710</v>
      </c>
      <c r="D362" s="9">
        <v>28836</v>
      </c>
      <c r="E362" s="98">
        <v>20994</v>
      </c>
      <c r="F362" s="97">
        <f>SUM(F363:F370)</f>
        <v>28836</v>
      </c>
      <c r="G362" s="91">
        <f t="shared" si="18"/>
        <v>83.0769230769231</v>
      </c>
      <c r="H362" s="91">
        <f t="shared" si="19"/>
        <v>100</v>
      </c>
      <c r="I362" s="91">
        <f t="shared" si="20"/>
        <v>137.35352957988</v>
      </c>
    </row>
    <row r="363" ht="20.25" customHeight="1" spans="1:9">
      <c r="A363" s="20"/>
      <c r="B363" s="114" t="s">
        <v>528</v>
      </c>
      <c r="C363" s="9">
        <v>0</v>
      </c>
      <c r="D363" s="9">
        <v>0</v>
      </c>
      <c r="E363" s="98">
        <v>1597</v>
      </c>
      <c r="F363" s="97">
        <v>5045</v>
      </c>
      <c r="G363" s="91">
        <f t="shared" si="18"/>
        <v>0</v>
      </c>
      <c r="H363" s="91">
        <f t="shared" si="19"/>
        <v>0</v>
      </c>
      <c r="I363" s="91">
        <f t="shared" si="20"/>
        <v>315.904821540388</v>
      </c>
    </row>
    <row r="364" ht="20.25" customHeight="1" spans="1:9">
      <c r="A364" s="20"/>
      <c r="B364" s="114" t="s">
        <v>529</v>
      </c>
      <c r="C364" s="9">
        <v>0</v>
      </c>
      <c r="D364" s="9">
        <v>0</v>
      </c>
      <c r="E364" s="98">
        <v>3826</v>
      </c>
      <c r="F364" s="97">
        <v>4063</v>
      </c>
      <c r="G364" s="91">
        <f t="shared" si="18"/>
        <v>0</v>
      </c>
      <c r="H364" s="91">
        <f t="shared" si="19"/>
        <v>0</v>
      </c>
      <c r="I364" s="91">
        <f t="shared" si="20"/>
        <v>106.194458964976</v>
      </c>
    </row>
    <row r="365" ht="20.25" customHeight="1" spans="1:9">
      <c r="A365" s="20"/>
      <c r="B365" s="114" t="s">
        <v>530</v>
      </c>
      <c r="C365" s="9">
        <v>0</v>
      </c>
      <c r="D365" s="9">
        <v>0</v>
      </c>
      <c r="E365" s="98">
        <v>35</v>
      </c>
      <c r="F365" s="97">
        <v>35</v>
      </c>
      <c r="G365" s="91">
        <f t="shared" ref="G365:G428" si="21">IF(C365&lt;&gt;0,(F365/C365)*100,0)</f>
        <v>0</v>
      </c>
      <c r="H365" s="91">
        <f t="shared" ref="H365:H428" si="22">IF(D365&lt;&gt;0,(F365/D365)*100,0)</f>
        <v>0</v>
      </c>
      <c r="I365" s="91">
        <f t="shared" ref="I365:I390" si="23">IF(E365&lt;&gt;0,(F365/E365)*100,0)</f>
        <v>100</v>
      </c>
    </row>
    <row r="366" ht="20.25" customHeight="1" spans="1:9">
      <c r="A366" s="20"/>
      <c r="B366" s="114" t="s">
        <v>531</v>
      </c>
      <c r="C366" s="9">
        <v>0</v>
      </c>
      <c r="D366" s="9">
        <v>0</v>
      </c>
      <c r="E366" s="98">
        <v>11457</v>
      </c>
      <c r="F366" s="97">
        <v>12809</v>
      </c>
      <c r="G366" s="91">
        <f t="shared" si="21"/>
        <v>0</v>
      </c>
      <c r="H366" s="91">
        <f t="shared" si="22"/>
        <v>0</v>
      </c>
      <c r="I366" s="91">
        <f t="shared" si="23"/>
        <v>111.80064589334</v>
      </c>
    </row>
    <row r="367" ht="20.25" customHeight="1" spans="1:9">
      <c r="A367" s="20"/>
      <c r="B367" s="114" t="s">
        <v>532</v>
      </c>
      <c r="C367" s="9">
        <v>0</v>
      </c>
      <c r="D367" s="9">
        <v>0</v>
      </c>
      <c r="E367" s="98">
        <v>2064</v>
      </c>
      <c r="F367" s="97">
        <v>3195</v>
      </c>
      <c r="G367" s="91">
        <f t="shared" si="21"/>
        <v>0</v>
      </c>
      <c r="H367" s="91">
        <f t="shared" si="22"/>
        <v>0</v>
      </c>
      <c r="I367" s="91">
        <f t="shared" si="23"/>
        <v>154.796511627907</v>
      </c>
    </row>
    <row r="368" ht="20.25" customHeight="1" spans="1:9">
      <c r="A368" s="20"/>
      <c r="B368" s="114" t="s">
        <v>533</v>
      </c>
      <c r="C368" s="9">
        <v>0</v>
      </c>
      <c r="D368" s="9">
        <v>0</v>
      </c>
      <c r="E368" s="98">
        <v>1979</v>
      </c>
      <c r="F368" s="97">
        <v>3600</v>
      </c>
      <c r="G368" s="91">
        <f t="shared" si="21"/>
        <v>0</v>
      </c>
      <c r="H368" s="91">
        <f t="shared" si="22"/>
        <v>0</v>
      </c>
      <c r="I368" s="91">
        <f t="shared" si="23"/>
        <v>181.910055583628</v>
      </c>
    </row>
    <row r="369" ht="20.25" customHeight="1" spans="1:9">
      <c r="A369" s="20"/>
      <c r="B369" s="114" t="s">
        <v>534</v>
      </c>
      <c r="C369" s="9">
        <v>0</v>
      </c>
      <c r="D369" s="9">
        <v>0</v>
      </c>
      <c r="E369" s="98">
        <v>0</v>
      </c>
      <c r="F369" s="97">
        <v>0</v>
      </c>
      <c r="G369" s="91">
        <f t="shared" si="21"/>
        <v>0</v>
      </c>
      <c r="H369" s="91">
        <f t="shared" si="22"/>
        <v>0</v>
      </c>
      <c r="I369" s="91">
        <f t="shared" si="23"/>
        <v>0</v>
      </c>
    </row>
    <row r="370" ht="20.25" customHeight="1" spans="1:9">
      <c r="A370" s="20"/>
      <c r="B370" s="114" t="s">
        <v>535</v>
      </c>
      <c r="C370" s="9">
        <v>0</v>
      </c>
      <c r="D370" s="9">
        <v>0</v>
      </c>
      <c r="E370" s="98">
        <v>36</v>
      </c>
      <c r="F370" s="97">
        <v>89</v>
      </c>
      <c r="G370" s="91">
        <f t="shared" si="21"/>
        <v>0</v>
      </c>
      <c r="H370" s="91">
        <f t="shared" si="22"/>
        <v>0</v>
      </c>
      <c r="I370" s="91">
        <f t="shared" si="23"/>
        <v>247.222222222222</v>
      </c>
    </row>
    <row r="371" ht="20.25" customHeight="1" spans="1:9">
      <c r="A371" s="20"/>
      <c r="B371" s="114" t="s">
        <v>536</v>
      </c>
      <c r="C371" s="9">
        <v>0</v>
      </c>
      <c r="D371" s="9">
        <v>0</v>
      </c>
      <c r="E371" s="98">
        <v>145</v>
      </c>
      <c r="F371" s="97">
        <f>SUM(F372:F374)</f>
        <v>0</v>
      </c>
      <c r="G371" s="91">
        <f t="shared" si="21"/>
        <v>0</v>
      </c>
      <c r="H371" s="91">
        <f t="shared" si="22"/>
        <v>0</v>
      </c>
      <c r="I371" s="91">
        <f t="shared" si="23"/>
        <v>0</v>
      </c>
    </row>
    <row r="372" ht="20.25" customHeight="1" spans="1:9">
      <c r="A372" s="20"/>
      <c r="B372" s="114" t="s">
        <v>537</v>
      </c>
      <c r="C372" s="9">
        <v>0</v>
      </c>
      <c r="D372" s="9">
        <v>0</v>
      </c>
      <c r="E372" s="98">
        <v>145</v>
      </c>
      <c r="F372" s="97">
        <v>0</v>
      </c>
      <c r="G372" s="91">
        <f t="shared" si="21"/>
        <v>0</v>
      </c>
      <c r="H372" s="91">
        <f t="shared" si="22"/>
        <v>0</v>
      </c>
      <c r="I372" s="91">
        <f t="shared" si="23"/>
        <v>0</v>
      </c>
    </row>
    <row r="373" ht="20.25" customHeight="1" spans="1:9">
      <c r="A373" s="20"/>
      <c r="B373" s="114" t="s">
        <v>538</v>
      </c>
      <c r="C373" s="9">
        <v>0</v>
      </c>
      <c r="D373" s="9">
        <v>0</v>
      </c>
      <c r="E373" s="98">
        <v>0</v>
      </c>
      <c r="F373" s="97">
        <v>0</v>
      </c>
      <c r="G373" s="91">
        <f t="shared" si="21"/>
        <v>0</v>
      </c>
      <c r="H373" s="91">
        <f t="shared" si="22"/>
        <v>0</v>
      </c>
      <c r="I373" s="91">
        <f t="shared" si="23"/>
        <v>0</v>
      </c>
    </row>
    <row r="374" ht="20.25" customHeight="1" spans="1:9">
      <c r="A374" s="20"/>
      <c r="B374" s="114" t="s">
        <v>539</v>
      </c>
      <c r="C374" s="9">
        <v>0</v>
      </c>
      <c r="D374" s="9">
        <v>0</v>
      </c>
      <c r="E374" s="98">
        <v>0</v>
      </c>
      <c r="F374" s="97">
        <v>0</v>
      </c>
      <c r="G374" s="91">
        <f t="shared" si="21"/>
        <v>0</v>
      </c>
      <c r="H374" s="91">
        <f t="shared" si="22"/>
        <v>0</v>
      </c>
      <c r="I374" s="91">
        <f t="shared" si="23"/>
        <v>0</v>
      </c>
    </row>
    <row r="375" ht="20.25" customHeight="1" spans="1:9">
      <c r="A375" s="20"/>
      <c r="B375" s="114" t="s">
        <v>540</v>
      </c>
      <c r="C375" s="9">
        <v>536</v>
      </c>
      <c r="D375" s="9">
        <v>2947</v>
      </c>
      <c r="E375" s="98">
        <v>3045</v>
      </c>
      <c r="F375" s="97">
        <f>SUM(F376:F384)</f>
        <v>1947</v>
      </c>
      <c r="G375" s="91">
        <f t="shared" si="21"/>
        <v>363.246268656716</v>
      </c>
      <c r="H375" s="91">
        <f t="shared" si="22"/>
        <v>66.0671869697998</v>
      </c>
      <c r="I375" s="91">
        <f t="shared" si="23"/>
        <v>63.9408866995074</v>
      </c>
    </row>
    <row r="376" ht="20.25" customHeight="1" spans="1:9">
      <c r="A376" s="20"/>
      <c r="B376" s="114" t="s">
        <v>541</v>
      </c>
      <c r="C376" s="9">
        <v>0</v>
      </c>
      <c r="D376" s="9">
        <v>0</v>
      </c>
      <c r="E376" s="98">
        <v>0</v>
      </c>
      <c r="F376" s="97">
        <v>0</v>
      </c>
      <c r="G376" s="91">
        <f t="shared" si="21"/>
        <v>0</v>
      </c>
      <c r="H376" s="91">
        <f t="shared" si="22"/>
        <v>0</v>
      </c>
      <c r="I376" s="91">
        <f t="shared" si="23"/>
        <v>0</v>
      </c>
    </row>
    <row r="377" ht="20.25" customHeight="1" spans="1:9">
      <c r="A377" s="20"/>
      <c r="B377" s="114" t="s">
        <v>542</v>
      </c>
      <c r="C377" s="9">
        <v>0</v>
      </c>
      <c r="D377" s="9">
        <v>0</v>
      </c>
      <c r="E377" s="98">
        <v>1</v>
      </c>
      <c r="F377" s="97">
        <v>0</v>
      </c>
      <c r="G377" s="91">
        <f t="shared" si="21"/>
        <v>0</v>
      </c>
      <c r="H377" s="91">
        <f t="shared" si="22"/>
        <v>0</v>
      </c>
      <c r="I377" s="91">
        <f t="shared" si="23"/>
        <v>0</v>
      </c>
    </row>
    <row r="378" ht="20.25" customHeight="1" spans="1:9">
      <c r="A378" s="20"/>
      <c r="B378" s="114" t="s">
        <v>543</v>
      </c>
      <c r="C378" s="9">
        <v>0</v>
      </c>
      <c r="D378" s="9">
        <v>0</v>
      </c>
      <c r="E378" s="98">
        <v>1</v>
      </c>
      <c r="F378" s="97">
        <v>12</v>
      </c>
      <c r="G378" s="91">
        <f t="shared" si="21"/>
        <v>0</v>
      </c>
      <c r="H378" s="91">
        <f t="shared" si="22"/>
        <v>0</v>
      </c>
      <c r="I378" s="91">
        <f t="shared" si="23"/>
        <v>1200</v>
      </c>
    </row>
    <row r="379" ht="20.25" customHeight="1" spans="1:9">
      <c r="A379" s="20"/>
      <c r="B379" s="114" t="s">
        <v>544</v>
      </c>
      <c r="C379" s="9">
        <v>0</v>
      </c>
      <c r="D379" s="9">
        <v>0</v>
      </c>
      <c r="E379" s="98">
        <v>0</v>
      </c>
      <c r="F379" s="97">
        <v>0</v>
      </c>
      <c r="G379" s="91">
        <f t="shared" si="21"/>
        <v>0</v>
      </c>
      <c r="H379" s="91">
        <f t="shared" si="22"/>
        <v>0</v>
      </c>
      <c r="I379" s="91">
        <f t="shared" si="23"/>
        <v>0</v>
      </c>
    </row>
    <row r="380" ht="20.25" customHeight="1" spans="1:9">
      <c r="A380" s="20"/>
      <c r="B380" s="114" t="s">
        <v>545</v>
      </c>
      <c r="C380" s="9">
        <v>0</v>
      </c>
      <c r="D380" s="9">
        <v>0</v>
      </c>
      <c r="E380" s="98">
        <v>9</v>
      </c>
      <c r="F380" s="97">
        <v>0</v>
      </c>
      <c r="G380" s="91">
        <f t="shared" si="21"/>
        <v>0</v>
      </c>
      <c r="H380" s="91">
        <f t="shared" si="22"/>
        <v>0</v>
      </c>
      <c r="I380" s="91">
        <f t="shared" si="23"/>
        <v>0</v>
      </c>
    </row>
    <row r="381" ht="20.25" customHeight="1" spans="1:9">
      <c r="A381" s="20"/>
      <c r="B381" s="114" t="s">
        <v>546</v>
      </c>
      <c r="C381" s="9">
        <v>0</v>
      </c>
      <c r="D381" s="9">
        <v>0</v>
      </c>
      <c r="E381" s="98">
        <v>0</v>
      </c>
      <c r="F381" s="97">
        <v>169</v>
      </c>
      <c r="G381" s="91">
        <f t="shared" si="21"/>
        <v>0</v>
      </c>
      <c r="H381" s="91">
        <f t="shared" si="22"/>
        <v>0</v>
      </c>
      <c r="I381" s="91">
        <f t="shared" si="23"/>
        <v>0</v>
      </c>
    </row>
    <row r="382" ht="20.25" customHeight="1" spans="1:9">
      <c r="A382" s="20"/>
      <c r="B382" s="114" t="s">
        <v>547</v>
      </c>
      <c r="C382" s="9">
        <v>0</v>
      </c>
      <c r="D382" s="9">
        <v>0</v>
      </c>
      <c r="E382" s="98">
        <v>0</v>
      </c>
      <c r="F382" s="97">
        <v>10</v>
      </c>
      <c r="G382" s="91">
        <f t="shared" si="21"/>
        <v>0</v>
      </c>
      <c r="H382" s="91">
        <f t="shared" si="22"/>
        <v>0</v>
      </c>
      <c r="I382" s="91">
        <f t="shared" si="23"/>
        <v>0</v>
      </c>
    </row>
    <row r="383" ht="20.25" customHeight="1" spans="1:9">
      <c r="A383" s="20"/>
      <c r="B383" s="114" t="s">
        <v>548</v>
      </c>
      <c r="C383" s="9">
        <v>0</v>
      </c>
      <c r="D383" s="9">
        <v>0</v>
      </c>
      <c r="E383" s="98">
        <v>0</v>
      </c>
      <c r="F383" s="97">
        <v>0</v>
      </c>
      <c r="G383" s="91">
        <f t="shared" si="21"/>
        <v>0</v>
      </c>
      <c r="H383" s="91">
        <f t="shared" si="22"/>
        <v>0</v>
      </c>
      <c r="I383" s="91">
        <f t="shared" si="23"/>
        <v>0</v>
      </c>
    </row>
    <row r="384" ht="20.25" customHeight="1" spans="1:9">
      <c r="A384" s="20"/>
      <c r="B384" s="114" t="s">
        <v>549</v>
      </c>
      <c r="C384" s="9">
        <v>0</v>
      </c>
      <c r="D384" s="9">
        <v>0</v>
      </c>
      <c r="E384" s="98">
        <v>3034</v>
      </c>
      <c r="F384" s="97">
        <v>1756</v>
      </c>
      <c r="G384" s="91">
        <f t="shared" si="21"/>
        <v>0</v>
      </c>
      <c r="H384" s="91">
        <f t="shared" si="22"/>
        <v>0</v>
      </c>
      <c r="I384" s="91">
        <f t="shared" si="23"/>
        <v>57.8773895847067</v>
      </c>
    </row>
    <row r="385" ht="20.25" customHeight="1" spans="1:9">
      <c r="A385" s="20"/>
      <c r="B385" s="114" t="s">
        <v>550</v>
      </c>
      <c r="C385" s="9">
        <v>1173</v>
      </c>
      <c r="D385" s="9">
        <v>4740</v>
      </c>
      <c r="E385" s="98">
        <v>4406</v>
      </c>
      <c r="F385" s="97">
        <f>SUM(F386:F393)</f>
        <v>4667</v>
      </c>
      <c r="G385" s="91">
        <f t="shared" si="21"/>
        <v>397.868712702472</v>
      </c>
      <c r="H385" s="91">
        <f t="shared" si="22"/>
        <v>98.4599156118143</v>
      </c>
      <c r="I385" s="91">
        <f t="shared" si="23"/>
        <v>105.923740354063</v>
      </c>
    </row>
    <row r="386" ht="20.25" customHeight="1" spans="1:9">
      <c r="A386" s="20"/>
      <c r="B386" s="114" t="s">
        <v>551</v>
      </c>
      <c r="C386" s="9">
        <v>0</v>
      </c>
      <c r="D386" s="9">
        <v>0</v>
      </c>
      <c r="E386" s="98">
        <v>758</v>
      </c>
      <c r="F386" s="97">
        <v>863</v>
      </c>
      <c r="G386" s="91">
        <f t="shared" si="21"/>
        <v>0</v>
      </c>
      <c r="H386" s="91">
        <f t="shared" si="22"/>
        <v>0</v>
      </c>
      <c r="I386" s="91">
        <f t="shared" si="23"/>
        <v>113.852242744063</v>
      </c>
    </row>
    <row r="387" ht="20.25" customHeight="1" spans="1:9">
      <c r="A387" s="20"/>
      <c r="B387" s="114" t="s">
        <v>552</v>
      </c>
      <c r="C387" s="9">
        <v>0</v>
      </c>
      <c r="D387" s="9">
        <v>0</v>
      </c>
      <c r="E387" s="98">
        <v>944</v>
      </c>
      <c r="F387" s="97">
        <v>1003</v>
      </c>
      <c r="G387" s="91">
        <f t="shared" si="21"/>
        <v>0</v>
      </c>
      <c r="H387" s="91">
        <f t="shared" si="22"/>
        <v>0</v>
      </c>
      <c r="I387" s="91">
        <f t="shared" si="23"/>
        <v>106.25</v>
      </c>
    </row>
    <row r="388" ht="20.25" customHeight="1" spans="1:9">
      <c r="A388" s="20"/>
      <c r="B388" s="114" t="s">
        <v>553</v>
      </c>
      <c r="C388" s="9">
        <v>0</v>
      </c>
      <c r="D388" s="9">
        <v>0</v>
      </c>
      <c r="E388" s="98">
        <v>621</v>
      </c>
      <c r="F388" s="97">
        <v>603</v>
      </c>
      <c r="G388" s="91">
        <f t="shared" si="21"/>
        <v>0</v>
      </c>
      <c r="H388" s="91">
        <f t="shared" si="22"/>
        <v>0</v>
      </c>
      <c r="I388" s="91">
        <f t="shared" si="23"/>
        <v>97.1014492753623</v>
      </c>
    </row>
    <row r="389" ht="20.25" customHeight="1" spans="1:9">
      <c r="A389" s="20"/>
      <c r="B389" s="114" t="s">
        <v>554</v>
      </c>
      <c r="C389" s="9">
        <v>0</v>
      </c>
      <c r="D389" s="9">
        <v>0</v>
      </c>
      <c r="E389" s="98">
        <v>10</v>
      </c>
      <c r="F389" s="97">
        <v>567</v>
      </c>
      <c r="G389" s="91">
        <f t="shared" si="21"/>
        <v>0</v>
      </c>
      <c r="H389" s="91">
        <f t="shared" si="22"/>
        <v>0</v>
      </c>
      <c r="I389" s="91">
        <f t="shared" si="23"/>
        <v>5670</v>
      </c>
    </row>
    <row r="390" ht="20.25" customHeight="1" spans="1:9">
      <c r="A390" s="20"/>
      <c r="B390" s="114" t="s">
        <v>555</v>
      </c>
      <c r="C390" s="9">
        <v>0</v>
      </c>
      <c r="D390" s="9">
        <v>0</v>
      </c>
      <c r="E390" s="98">
        <v>463</v>
      </c>
      <c r="F390" s="97">
        <v>0</v>
      </c>
      <c r="G390" s="91">
        <f t="shared" si="21"/>
        <v>0</v>
      </c>
      <c r="H390" s="91">
        <f t="shared" si="22"/>
        <v>0</v>
      </c>
      <c r="I390" s="91">
        <f t="shared" si="23"/>
        <v>0</v>
      </c>
    </row>
    <row r="391" ht="20.25" customHeight="1" spans="1:9">
      <c r="A391" s="20"/>
      <c r="B391" s="114" t="s">
        <v>556</v>
      </c>
      <c r="C391" s="9">
        <v>0</v>
      </c>
      <c r="D391" s="9">
        <v>0</v>
      </c>
      <c r="E391" s="98">
        <v>0</v>
      </c>
      <c r="F391" s="97">
        <v>0</v>
      </c>
      <c r="G391" s="91">
        <f t="shared" si="21"/>
        <v>0</v>
      </c>
      <c r="H391" s="91">
        <f t="shared" si="22"/>
        <v>0</v>
      </c>
      <c r="I391" s="91">
        <f t="shared" ref="I391:I443" si="24">IF(E392&lt;&gt;0,(F391/E392)*100,0)</f>
        <v>0</v>
      </c>
    </row>
    <row r="392" ht="20.25" customHeight="1" spans="1:9">
      <c r="A392" s="20"/>
      <c r="B392" s="114" t="s">
        <v>557</v>
      </c>
      <c r="C392" s="9">
        <v>0</v>
      </c>
      <c r="D392" s="9">
        <v>0</v>
      </c>
      <c r="E392" s="98">
        <v>0</v>
      </c>
      <c r="F392" s="97">
        <v>3</v>
      </c>
      <c r="G392" s="91">
        <f t="shared" si="21"/>
        <v>0</v>
      </c>
      <c r="H392" s="91">
        <f t="shared" si="22"/>
        <v>0</v>
      </c>
      <c r="I392" s="91">
        <f t="shared" si="24"/>
        <v>0.186335403726708</v>
      </c>
    </row>
    <row r="393" ht="20.25" customHeight="1" spans="1:9">
      <c r="A393" s="20"/>
      <c r="B393" s="114" t="s">
        <v>558</v>
      </c>
      <c r="C393" s="9">
        <v>0</v>
      </c>
      <c r="D393" s="9">
        <v>0</v>
      </c>
      <c r="E393" s="98">
        <v>1610</v>
      </c>
      <c r="F393" s="97">
        <v>1628</v>
      </c>
      <c r="G393" s="91">
        <f t="shared" si="21"/>
        <v>0</v>
      </c>
      <c r="H393" s="91">
        <f t="shared" si="22"/>
        <v>0</v>
      </c>
      <c r="I393" s="91">
        <f t="shared" si="24"/>
        <v>165.615462868769</v>
      </c>
    </row>
    <row r="394" ht="20.25" customHeight="1" spans="1:9">
      <c r="A394" s="20"/>
      <c r="B394" s="114" t="s">
        <v>559</v>
      </c>
      <c r="C394" s="9">
        <v>852</v>
      </c>
      <c r="D394" s="9">
        <v>1165</v>
      </c>
      <c r="E394" s="98">
        <v>983</v>
      </c>
      <c r="F394" s="97">
        <f>SUM(F395:F400)</f>
        <v>1165</v>
      </c>
      <c r="G394" s="91">
        <f t="shared" si="21"/>
        <v>136.737089201878</v>
      </c>
      <c r="H394" s="91">
        <f t="shared" si="22"/>
        <v>100</v>
      </c>
      <c r="I394" s="91">
        <f t="shared" si="24"/>
        <v>293.450881612091</v>
      </c>
    </row>
    <row r="395" ht="20.25" customHeight="1" spans="1:9">
      <c r="A395" s="20"/>
      <c r="B395" s="114" t="s">
        <v>560</v>
      </c>
      <c r="C395" s="9">
        <v>0</v>
      </c>
      <c r="D395" s="9">
        <v>0</v>
      </c>
      <c r="E395" s="98">
        <v>397</v>
      </c>
      <c r="F395" s="97">
        <v>249</v>
      </c>
      <c r="G395" s="91">
        <f t="shared" si="21"/>
        <v>0</v>
      </c>
      <c r="H395" s="91">
        <f t="shared" si="22"/>
        <v>0</v>
      </c>
      <c r="I395" s="91">
        <f t="shared" si="24"/>
        <v>59.0047393364929</v>
      </c>
    </row>
    <row r="396" ht="20.25" customHeight="1" spans="1:9">
      <c r="A396" s="20"/>
      <c r="B396" s="114" t="s">
        <v>561</v>
      </c>
      <c r="C396" s="9">
        <v>0</v>
      </c>
      <c r="D396" s="9">
        <v>0</v>
      </c>
      <c r="E396" s="98">
        <v>422</v>
      </c>
      <c r="F396" s="97">
        <v>410</v>
      </c>
      <c r="G396" s="91">
        <f t="shared" si="21"/>
        <v>0</v>
      </c>
      <c r="H396" s="91">
        <f t="shared" si="22"/>
        <v>0</v>
      </c>
      <c r="I396" s="91">
        <f t="shared" si="24"/>
        <v>6833.33333333333</v>
      </c>
    </row>
    <row r="397" ht="20.25" customHeight="1" spans="1:9">
      <c r="A397" s="20"/>
      <c r="B397" s="114" t="s">
        <v>562</v>
      </c>
      <c r="C397" s="9">
        <v>0</v>
      </c>
      <c r="D397" s="9">
        <v>0</v>
      </c>
      <c r="E397" s="98">
        <v>6</v>
      </c>
      <c r="F397" s="97">
        <v>5</v>
      </c>
      <c r="G397" s="91">
        <f t="shared" si="21"/>
        <v>0</v>
      </c>
      <c r="H397" s="91">
        <f t="shared" si="22"/>
        <v>0</v>
      </c>
      <c r="I397" s="91">
        <f t="shared" si="24"/>
        <v>250</v>
      </c>
    </row>
    <row r="398" ht="20.25" customHeight="1" spans="1:9">
      <c r="A398" s="20"/>
      <c r="B398" s="114" t="s">
        <v>563</v>
      </c>
      <c r="C398" s="9">
        <v>0</v>
      </c>
      <c r="D398" s="9">
        <v>0</v>
      </c>
      <c r="E398" s="98">
        <v>2</v>
      </c>
      <c r="F398" s="97">
        <v>90</v>
      </c>
      <c r="G398" s="91">
        <f t="shared" si="21"/>
        <v>0</v>
      </c>
      <c r="H398" s="91">
        <f t="shared" si="22"/>
        <v>0</v>
      </c>
      <c r="I398" s="91">
        <f t="shared" si="24"/>
        <v>62.5</v>
      </c>
    </row>
    <row r="399" ht="20.25" customHeight="1" spans="1:9">
      <c r="A399" s="20"/>
      <c r="B399" s="114" t="s">
        <v>564</v>
      </c>
      <c r="C399" s="9">
        <v>0</v>
      </c>
      <c r="D399" s="9">
        <v>0</v>
      </c>
      <c r="E399" s="98">
        <v>144</v>
      </c>
      <c r="F399" s="97">
        <v>402</v>
      </c>
      <c r="G399" s="91">
        <f t="shared" si="21"/>
        <v>0</v>
      </c>
      <c r="H399" s="91">
        <f t="shared" si="22"/>
        <v>0</v>
      </c>
      <c r="I399" s="91">
        <f t="shared" si="24"/>
        <v>3350</v>
      </c>
    </row>
    <row r="400" ht="20.25" customHeight="1" spans="1:9">
      <c r="A400" s="20"/>
      <c r="B400" s="114" t="s">
        <v>565</v>
      </c>
      <c r="C400" s="9">
        <v>0</v>
      </c>
      <c r="D400" s="9">
        <v>0</v>
      </c>
      <c r="E400" s="98">
        <v>12</v>
      </c>
      <c r="F400" s="97">
        <v>9</v>
      </c>
      <c r="G400" s="91">
        <f t="shared" si="21"/>
        <v>0</v>
      </c>
      <c r="H400" s="91">
        <f t="shared" si="22"/>
        <v>0</v>
      </c>
      <c r="I400" s="91">
        <f t="shared" si="24"/>
        <v>0.721153846153846</v>
      </c>
    </row>
    <row r="401" ht="20.25" customHeight="1" spans="1:9">
      <c r="A401" s="20"/>
      <c r="B401" s="114" t="s">
        <v>566</v>
      </c>
      <c r="C401" s="9">
        <v>2552</v>
      </c>
      <c r="D401" s="9">
        <v>1689</v>
      </c>
      <c r="E401" s="98">
        <v>1248</v>
      </c>
      <c r="F401" s="97">
        <f>SUM(F402:F408)</f>
        <v>1676</v>
      </c>
      <c r="G401" s="91">
        <f t="shared" si="21"/>
        <v>65.6739811912226</v>
      </c>
      <c r="H401" s="91">
        <f t="shared" si="22"/>
        <v>99.2303137951451</v>
      </c>
      <c r="I401" s="91">
        <f t="shared" si="24"/>
        <v>1745.83333333333</v>
      </c>
    </row>
    <row r="402" ht="20.25" customHeight="1" spans="1:9">
      <c r="A402" s="20"/>
      <c r="B402" s="114" t="s">
        <v>567</v>
      </c>
      <c r="C402" s="9">
        <v>0</v>
      </c>
      <c r="D402" s="9">
        <v>0</v>
      </c>
      <c r="E402" s="98">
        <v>96</v>
      </c>
      <c r="F402" s="97">
        <v>94</v>
      </c>
      <c r="G402" s="91">
        <f t="shared" si="21"/>
        <v>0</v>
      </c>
      <c r="H402" s="91">
        <f t="shared" si="22"/>
        <v>0</v>
      </c>
      <c r="I402" s="91">
        <f t="shared" si="24"/>
        <v>8.20244328097731</v>
      </c>
    </row>
    <row r="403" ht="20.25" customHeight="1" spans="1:9">
      <c r="A403" s="20"/>
      <c r="B403" s="114" t="s">
        <v>568</v>
      </c>
      <c r="C403" s="9">
        <v>0</v>
      </c>
      <c r="D403" s="9">
        <v>0</v>
      </c>
      <c r="E403" s="98">
        <v>1146</v>
      </c>
      <c r="F403" s="97">
        <v>1399</v>
      </c>
      <c r="G403" s="91">
        <f t="shared" si="21"/>
        <v>0</v>
      </c>
      <c r="H403" s="91">
        <f t="shared" si="22"/>
        <v>0</v>
      </c>
      <c r="I403" s="91">
        <f t="shared" si="24"/>
        <v>0</v>
      </c>
    </row>
    <row r="404" ht="20.25" customHeight="1" spans="1:9">
      <c r="A404" s="20"/>
      <c r="B404" s="114" t="s">
        <v>569</v>
      </c>
      <c r="C404" s="9">
        <v>0</v>
      </c>
      <c r="D404" s="9">
        <v>0</v>
      </c>
      <c r="E404" s="98">
        <v>0</v>
      </c>
      <c r="F404" s="97">
        <v>0</v>
      </c>
      <c r="G404" s="91">
        <f t="shared" si="21"/>
        <v>0</v>
      </c>
      <c r="H404" s="91">
        <f t="shared" si="22"/>
        <v>0</v>
      </c>
      <c r="I404" s="91">
        <f t="shared" si="24"/>
        <v>0</v>
      </c>
    </row>
    <row r="405" ht="20.25" customHeight="1" spans="1:9">
      <c r="A405" s="20"/>
      <c r="B405" s="114" t="s">
        <v>570</v>
      </c>
      <c r="C405" s="9">
        <v>0</v>
      </c>
      <c r="D405" s="9">
        <v>0</v>
      </c>
      <c r="E405" s="98">
        <v>6</v>
      </c>
      <c r="F405" s="97">
        <v>0</v>
      </c>
      <c r="G405" s="91">
        <f t="shared" si="21"/>
        <v>0</v>
      </c>
      <c r="H405" s="91">
        <f t="shared" si="22"/>
        <v>0</v>
      </c>
      <c r="I405" s="91">
        <f t="shared" si="24"/>
        <v>0</v>
      </c>
    </row>
    <row r="406" ht="20.25" customHeight="1" spans="1:9">
      <c r="A406" s="20"/>
      <c r="B406" s="114" t="s">
        <v>571</v>
      </c>
      <c r="C406" s="9">
        <v>0</v>
      </c>
      <c r="D406" s="9">
        <v>0</v>
      </c>
      <c r="E406" s="98">
        <v>0</v>
      </c>
      <c r="F406" s="97">
        <v>0</v>
      </c>
      <c r="G406" s="91">
        <f t="shared" si="21"/>
        <v>0</v>
      </c>
      <c r="H406" s="91">
        <f t="shared" si="22"/>
        <v>0</v>
      </c>
      <c r="I406" s="91">
        <f t="shared" si="24"/>
        <v>0</v>
      </c>
    </row>
    <row r="407" ht="20.25" customHeight="1" spans="1:9">
      <c r="A407" s="20"/>
      <c r="B407" s="114" t="s">
        <v>572</v>
      </c>
      <c r="C407" s="9">
        <v>0</v>
      </c>
      <c r="D407" s="9">
        <v>0</v>
      </c>
      <c r="E407" s="98">
        <v>0</v>
      </c>
      <c r="F407" s="97">
        <v>183</v>
      </c>
      <c r="G407" s="91">
        <f t="shared" si="21"/>
        <v>0</v>
      </c>
      <c r="H407" s="91">
        <f t="shared" si="22"/>
        <v>0</v>
      </c>
      <c r="I407" s="91">
        <f t="shared" si="24"/>
        <v>0</v>
      </c>
    </row>
    <row r="408" ht="20.25" customHeight="1" spans="1:9">
      <c r="A408" s="20"/>
      <c r="B408" s="114" t="s">
        <v>573</v>
      </c>
      <c r="C408" s="9">
        <v>0</v>
      </c>
      <c r="D408" s="9">
        <v>0</v>
      </c>
      <c r="E408" s="98">
        <v>0</v>
      </c>
      <c r="F408" s="97">
        <v>0</v>
      </c>
      <c r="G408" s="91">
        <f t="shared" si="21"/>
        <v>0</v>
      </c>
      <c r="H408" s="91">
        <f t="shared" si="22"/>
        <v>0</v>
      </c>
      <c r="I408" s="91">
        <f t="shared" si="24"/>
        <v>0</v>
      </c>
    </row>
    <row r="409" ht="20.25" customHeight="1" spans="1:9">
      <c r="A409" s="20"/>
      <c r="B409" s="114" t="s">
        <v>574</v>
      </c>
      <c r="C409" s="9">
        <v>1068</v>
      </c>
      <c r="D409" s="9">
        <v>1017</v>
      </c>
      <c r="E409" s="98">
        <v>1005</v>
      </c>
      <c r="F409" s="97">
        <f>SUM(F410:F417)</f>
        <v>1017</v>
      </c>
      <c r="G409" s="91">
        <f t="shared" si="21"/>
        <v>95.2247191011236</v>
      </c>
      <c r="H409" s="91">
        <f t="shared" si="22"/>
        <v>100</v>
      </c>
      <c r="I409" s="91">
        <f t="shared" si="24"/>
        <v>452</v>
      </c>
    </row>
    <row r="410" ht="20.25" customHeight="1" spans="1:9">
      <c r="A410" s="20"/>
      <c r="B410" s="114" t="s">
        <v>575</v>
      </c>
      <c r="C410" s="9">
        <v>0</v>
      </c>
      <c r="D410" s="9">
        <v>0</v>
      </c>
      <c r="E410" s="98">
        <v>225</v>
      </c>
      <c r="F410" s="97">
        <v>110</v>
      </c>
      <c r="G410" s="91">
        <f t="shared" si="21"/>
        <v>0</v>
      </c>
      <c r="H410" s="91">
        <f t="shared" si="22"/>
        <v>0</v>
      </c>
      <c r="I410" s="91">
        <f t="shared" si="24"/>
        <v>0</v>
      </c>
    </row>
    <row r="411" ht="20.25" customHeight="1" spans="1:9">
      <c r="A411" s="20"/>
      <c r="B411" s="114" t="s">
        <v>576</v>
      </c>
      <c r="C411" s="9">
        <v>0</v>
      </c>
      <c r="D411" s="9">
        <v>0</v>
      </c>
      <c r="E411" s="98">
        <v>0</v>
      </c>
      <c r="F411" s="97">
        <v>0</v>
      </c>
      <c r="G411" s="91">
        <f t="shared" si="21"/>
        <v>0</v>
      </c>
      <c r="H411" s="91">
        <f t="shared" si="22"/>
        <v>0</v>
      </c>
      <c r="I411" s="91">
        <f t="shared" si="24"/>
        <v>0</v>
      </c>
    </row>
    <row r="412" ht="20.25" customHeight="1" spans="1:9">
      <c r="A412" s="20"/>
      <c r="B412" s="114" t="s">
        <v>577</v>
      </c>
      <c r="C412" s="9">
        <v>0</v>
      </c>
      <c r="D412" s="9">
        <v>0</v>
      </c>
      <c r="E412" s="98">
        <v>0</v>
      </c>
      <c r="F412" s="97">
        <v>62</v>
      </c>
      <c r="G412" s="91">
        <f t="shared" si="21"/>
        <v>0</v>
      </c>
      <c r="H412" s="91">
        <f t="shared" si="22"/>
        <v>0</v>
      </c>
      <c r="I412" s="91">
        <f t="shared" si="24"/>
        <v>68.1318681318681</v>
      </c>
    </row>
    <row r="413" ht="20.25" customHeight="1" spans="1:9">
      <c r="A413" s="20"/>
      <c r="B413" s="114" t="s">
        <v>578</v>
      </c>
      <c r="C413" s="9">
        <v>0</v>
      </c>
      <c r="D413" s="9">
        <v>0</v>
      </c>
      <c r="E413" s="98">
        <v>91</v>
      </c>
      <c r="F413" s="97">
        <v>135</v>
      </c>
      <c r="G413" s="91">
        <f t="shared" si="21"/>
        <v>0</v>
      </c>
      <c r="H413" s="91">
        <f t="shared" si="22"/>
        <v>0</v>
      </c>
      <c r="I413" s="91">
        <f t="shared" si="24"/>
        <v>66.1764705882353</v>
      </c>
    </row>
    <row r="414" ht="20.25" customHeight="1" spans="1:9">
      <c r="A414" s="20"/>
      <c r="B414" s="114" t="s">
        <v>579</v>
      </c>
      <c r="C414" s="9">
        <v>0</v>
      </c>
      <c r="D414" s="9">
        <v>0</v>
      </c>
      <c r="E414" s="98">
        <v>204</v>
      </c>
      <c r="F414" s="97">
        <v>194</v>
      </c>
      <c r="G414" s="91">
        <f t="shared" si="21"/>
        <v>0</v>
      </c>
      <c r="H414" s="91">
        <f t="shared" si="22"/>
        <v>0</v>
      </c>
      <c r="I414" s="91">
        <f t="shared" si="24"/>
        <v>19400</v>
      </c>
    </row>
    <row r="415" ht="20.25" customHeight="1" spans="1:9">
      <c r="A415" s="20"/>
      <c r="B415" s="114" t="s">
        <v>580</v>
      </c>
      <c r="C415" s="9">
        <v>0</v>
      </c>
      <c r="D415" s="9">
        <v>0</v>
      </c>
      <c r="E415" s="98">
        <v>1</v>
      </c>
      <c r="F415" s="97">
        <v>0</v>
      </c>
      <c r="G415" s="91">
        <f t="shared" si="21"/>
        <v>0</v>
      </c>
      <c r="H415" s="91">
        <f t="shared" si="22"/>
        <v>0</v>
      </c>
      <c r="I415" s="91">
        <f t="shared" si="24"/>
        <v>0</v>
      </c>
    </row>
    <row r="416" ht="20.25" customHeight="1" spans="1:9">
      <c r="A416" s="20"/>
      <c r="B416" s="114" t="s">
        <v>581</v>
      </c>
      <c r="C416" s="9">
        <v>0</v>
      </c>
      <c r="D416" s="9">
        <v>0</v>
      </c>
      <c r="E416" s="98">
        <v>412</v>
      </c>
      <c r="F416" s="97">
        <v>423</v>
      </c>
      <c r="G416" s="91">
        <f t="shared" si="21"/>
        <v>0</v>
      </c>
      <c r="H416" s="91">
        <f t="shared" si="22"/>
        <v>0</v>
      </c>
      <c r="I416" s="91">
        <f t="shared" si="24"/>
        <v>587.5</v>
      </c>
    </row>
    <row r="417" ht="20.25" customHeight="1" spans="1:9">
      <c r="A417" s="20"/>
      <c r="B417" s="114" t="s">
        <v>582</v>
      </c>
      <c r="C417" s="9">
        <v>0</v>
      </c>
      <c r="D417" s="9">
        <v>0</v>
      </c>
      <c r="E417" s="98">
        <v>72</v>
      </c>
      <c r="F417" s="97">
        <v>93</v>
      </c>
      <c r="G417" s="91">
        <f t="shared" si="21"/>
        <v>0</v>
      </c>
      <c r="H417" s="91">
        <f t="shared" si="22"/>
        <v>0</v>
      </c>
      <c r="I417" s="91">
        <f t="shared" si="24"/>
        <v>157.627118644068</v>
      </c>
    </row>
    <row r="418" ht="20.25" customHeight="1" spans="1:9">
      <c r="A418" s="20"/>
      <c r="B418" s="114" t="s">
        <v>583</v>
      </c>
      <c r="C418" s="9">
        <v>80</v>
      </c>
      <c r="D418" s="9">
        <v>76</v>
      </c>
      <c r="E418" s="98">
        <v>59</v>
      </c>
      <c r="F418" s="97">
        <f>SUM(F419:F422)</f>
        <v>76</v>
      </c>
      <c r="G418" s="91">
        <f t="shared" si="21"/>
        <v>95</v>
      </c>
      <c r="H418" s="91">
        <f t="shared" si="22"/>
        <v>100</v>
      </c>
      <c r="I418" s="91">
        <f t="shared" si="24"/>
        <v>128.813559322034</v>
      </c>
    </row>
    <row r="419" ht="20.25" customHeight="1" spans="1:9">
      <c r="A419" s="20"/>
      <c r="B419" s="114" t="s">
        <v>584</v>
      </c>
      <c r="C419" s="9">
        <v>0</v>
      </c>
      <c r="D419" s="9">
        <v>0</v>
      </c>
      <c r="E419" s="98">
        <v>59</v>
      </c>
      <c r="F419" s="97">
        <v>74</v>
      </c>
      <c r="G419" s="91">
        <f t="shared" si="21"/>
        <v>0</v>
      </c>
      <c r="H419" s="91">
        <f t="shared" si="22"/>
        <v>0</v>
      </c>
      <c r="I419" s="91">
        <f t="shared" si="24"/>
        <v>0</v>
      </c>
    </row>
    <row r="420" ht="20.25" customHeight="1" spans="1:9">
      <c r="A420" s="20"/>
      <c r="B420" s="114" t="s">
        <v>585</v>
      </c>
      <c r="C420" s="9">
        <v>0</v>
      </c>
      <c r="D420" s="9">
        <v>0</v>
      </c>
      <c r="E420" s="98">
        <v>0</v>
      </c>
      <c r="F420" s="97">
        <v>2</v>
      </c>
      <c r="G420" s="91">
        <f t="shared" si="21"/>
        <v>0</v>
      </c>
      <c r="H420" s="91">
        <f t="shared" si="22"/>
        <v>0</v>
      </c>
      <c r="I420" s="91">
        <f t="shared" si="24"/>
        <v>0</v>
      </c>
    </row>
    <row r="421" ht="20.25" customHeight="1" spans="1:9">
      <c r="A421" s="20"/>
      <c r="B421" s="114" t="s">
        <v>586</v>
      </c>
      <c r="C421" s="9">
        <v>0</v>
      </c>
      <c r="D421" s="9">
        <v>0</v>
      </c>
      <c r="E421" s="98">
        <v>0</v>
      </c>
      <c r="F421" s="97">
        <v>0</v>
      </c>
      <c r="G421" s="91">
        <f t="shared" si="21"/>
        <v>0</v>
      </c>
      <c r="H421" s="91">
        <f t="shared" si="22"/>
        <v>0</v>
      </c>
      <c r="I421" s="91">
        <f t="shared" si="24"/>
        <v>0</v>
      </c>
    </row>
    <row r="422" ht="20.25" customHeight="1" spans="1:9">
      <c r="A422" s="20"/>
      <c r="B422" s="114" t="s">
        <v>587</v>
      </c>
      <c r="C422" s="9">
        <v>0</v>
      </c>
      <c r="D422" s="9">
        <v>0</v>
      </c>
      <c r="E422" s="98">
        <v>0</v>
      </c>
      <c r="F422" s="97">
        <v>0</v>
      </c>
      <c r="G422" s="91">
        <f t="shared" si="21"/>
        <v>0</v>
      </c>
      <c r="H422" s="91">
        <f t="shared" si="22"/>
        <v>0</v>
      </c>
      <c r="I422" s="91">
        <f t="shared" si="24"/>
        <v>0</v>
      </c>
    </row>
    <row r="423" ht="20.25" customHeight="1" spans="1:9">
      <c r="A423" s="20"/>
      <c r="B423" s="114" t="s">
        <v>588</v>
      </c>
      <c r="C423" s="9">
        <v>653</v>
      </c>
      <c r="D423" s="9">
        <v>2412</v>
      </c>
      <c r="E423" s="98">
        <v>2201</v>
      </c>
      <c r="F423" s="97">
        <f>SUM(F424:F425)</f>
        <v>2375</v>
      </c>
      <c r="G423" s="91">
        <f t="shared" si="21"/>
        <v>363.705972434916</v>
      </c>
      <c r="H423" s="91">
        <f t="shared" si="22"/>
        <v>98.4660033167496</v>
      </c>
      <c r="I423" s="91">
        <f t="shared" si="24"/>
        <v>203.33904109589</v>
      </c>
    </row>
    <row r="424" ht="20.25" customHeight="1" spans="1:9">
      <c r="A424" s="20"/>
      <c r="B424" s="114" t="s">
        <v>589</v>
      </c>
      <c r="C424" s="9">
        <v>0</v>
      </c>
      <c r="D424" s="9">
        <v>0</v>
      </c>
      <c r="E424" s="98">
        <v>1168</v>
      </c>
      <c r="F424" s="97">
        <v>1290</v>
      </c>
      <c r="G424" s="91">
        <f t="shared" si="21"/>
        <v>0</v>
      </c>
      <c r="H424" s="91">
        <f t="shared" si="22"/>
        <v>0</v>
      </c>
      <c r="I424" s="91">
        <f t="shared" si="24"/>
        <v>124.878993223621</v>
      </c>
    </row>
    <row r="425" ht="20.25" customHeight="1" spans="1:9">
      <c r="A425" s="20"/>
      <c r="B425" s="114" t="s">
        <v>590</v>
      </c>
      <c r="C425" s="9">
        <v>0</v>
      </c>
      <c r="D425" s="9">
        <v>0</v>
      </c>
      <c r="E425" s="98">
        <v>1033</v>
      </c>
      <c r="F425" s="97">
        <v>1085</v>
      </c>
      <c r="G425" s="91">
        <f t="shared" si="21"/>
        <v>0</v>
      </c>
      <c r="H425" s="91">
        <f t="shared" si="22"/>
        <v>0</v>
      </c>
      <c r="I425" s="91">
        <f t="shared" si="24"/>
        <v>288.563829787234</v>
      </c>
    </row>
    <row r="426" ht="20.25" customHeight="1" spans="1:9">
      <c r="A426" s="20"/>
      <c r="B426" s="114" t="s">
        <v>591</v>
      </c>
      <c r="C426" s="9">
        <v>101</v>
      </c>
      <c r="D426" s="9">
        <v>280</v>
      </c>
      <c r="E426" s="98">
        <v>376</v>
      </c>
      <c r="F426" s="97">
        <f>SUM(F427:F428)</f>
        <v>241</v>
      </c>
      <c r="G426" s="91">
        <f t="shared" si="21"/>
        <v>238.613861386139</v>
      </c>
      <c r="H426" s="91">
        <f t="shared" si="22"/>
        <v>86.0714285714286</v>
      </c>
      <c r="I426" s="91">
        <f t="shared" si="24"/>
        <v>116.425120772947</v>
      </c>
    </row>
    <row r="427" ht="20.25" customHeight="1" spans="1:9">
      <c r="A427" s="20"/>
      <c r="B427" s="114" t="s">
        <v>592</v>
      </c>
      <c r="C427" s="9">
        <v>0</v>
      </c>
      <c r="D427" s="9">
        <v>0</v>
      </c>
      <c r="E427" s="98">
        <v>207</v>
      </c>
      <c r="F427" s="97">
        <v>146</v>
      </c>
      <c r="G427" s="91">
        <f t="shared" si="21"/>
        <v>0</v>
      </c>
      <c r="H427" s="91">
        <f t="shared" si="22"/>
        <v>0</v>
      </c>
      <c r="I427" s="91">
        <f t="shared" si="24"/>
        <v>86.3905325443787</v>
      </c>
    </row>
    <row r="428" ht="20.25" customHeight="1" spans="1:9">
      <c r="A428" s="20"/>
      <c r="B428" s="114" t="s">
        <v>593</v>
      </c>
      <c r="C428" s="9">
        <v>0</v>
      </c>
      <c r="D428" s="9">
        <v>0</v>
      </c>
      <c r="E428" s="98">
        <v>169</v>
      </c>
      <c r="F428" s="97">
        <v>95</v>
      </c>
      <c r="G428" s="91">
        <f t="shared" si="21"/>
        <v>0</v>
      </c>
      <c r="H428" s="91">
        <f t="shared" si="22"/>
        <v>0</v>
      </c>
      <c r="I428" s="91">
        <f t="shared" si="24"/>
        <v>29.6875</v>
      </c>
    </row>
    <row r="429" ht="20.25" customHeight="1" spans="1:9">
      <c r="A429" s="20"/>
      <c r="B429" s="114" t="s">
        <v>594</v>
      </c>
      <c r="C429" s="9">
        <v>167</v>
      </c>
      <c r="D429" s="9">
        <v>346</v>
      </c>
      <c r="E429" s="98">
        <v>320</v>
      </c>
      <c r="F429" s="97">
        <f>SUM(F430:F431)</f>
        <v>342</v>
      </c>
      <c r="G429" s="91">
        <f t="shared" ref="G429:G492" si="25">IF(C429&lt;&gt;0,(F429/C429)*100,0)</f>
        <v>204.790419161677</v>
      </c>
      <c r="H429" s="91">
        <f t="shared" ref="H429:H492" si="26">IF(D429&lt;&gt;0,(F429/D429)*100,0)</f>
        <v>98.8439306358381</v>
      </c>
      <c r="I429" s="91">
        <f t="shared" si="24"/>
        <v>157.603686635945</v>
      </c>
    </row>
    <row r="430" ht="20.25" customHeight="1" spans="1:9">
      <c r="A430" s="20"/>
      <c r="B430" s="114" t="s">
        <v>595</v>
      </c>
      <c r="C430" s="9">
        <v>0</v>
      </c>
      <c r="D430" s="9">
        <v>0</v>
      </c>
      <c r="E430" s="98">
        <v>217</v>
      </c>
      <c r="F430" s="97">
        <v>282</v>
      </c>
      <c r="G430" s="91">
        <f t="shared" si="25"/>
        <v>0</v>
      </c>
      <c r="H430" s="91">
        <f t="shared" si="26"/>
        <v>0</v>
      </c>
      <c r="I430" s="91">
        <f t="shared" si="24"/>
        <v>273.78640776699</v>
      </c>
    </row>
    <row r="431" ht="20.25" customHeight="1" spans="1:9">
      <c r="A431" s="20"/>
      <c r="B431" s="114" t="s">
        <v>596</v>
      </c>
      <c r="C431" s="9">
        <v>0</v>
      </c>
      <c r="D431" s="9">
        <v>0</v>
      </c>
      <c r="E431" s="98">
        <v>103</v>
      </c>
      <c r="F431" s="97">
        <v>60</v>
      </c>
      <c r="G431" s="91">
        <f t="shared" si="25"/>
        <v>0</v>
      </c>
      <c r="H431" s="91">
        <f t="shared" si="26"/>
        <v>0</v>
      </c>
      <c r="I431" s="91">
        <f t="shared" si="24"/>
        <v>0</v>
      </c>
    </row>
    <row r="432" ht="20.25" customHeight="1" spans="1:9">
      <c r="A432" s="20"/>
      <c r="B432" s="114" t="s">
        <v>597</v>
      </c>
      <c r="C432" s="9">
        <v>0</v>
      </c>
      <c r="D432" s="9">
        <v>0</v>
      </c>
      <c r="E432" s="98">
        <v>0</v>
      </c>
      <c r="F432" s="97">
        <f>SUM(F433:F434)</f>
        <v>0</v>
      </c>
      <c r="G432" s="91">
        <f t="shared" si="25"/>
        <v>0</v>
      </c>
      <c r="H432" s="91">
        <f t="shared" si="26"/>
        <v>0</v>
      </c>
      <c r="I432" s="91">
        <f t="shared" si="24"/>
        <v>0</v>
      </c>
    </row>
    <row r="433" ht="20.25" customHeight="1" spans="1:9">
      <c r="A433" s="20"/>
      <c r="B433" s="114" t="s">
        <v>598</v>
      </c>
      <c r="C433" s="9">
        <v>0</v>
      </c>
      <c r="D433" s="9">
        <v>0</v>
      </c>
      <c r="E433" s="98">
        <v>0</v>
      </c>
      <c r="F433" s="97">
        <v>0</v>
      </c>
      <c r="G433" s="91">
        <f t="shared" si="25"/>
        <v>0</v>
      </c>
      <c r="H433" s="91">
        <f t="shared" si="26"/>
        <v>0</v>
      </c>
      <c r="I433" s="91">
        <f t="shared" si="24"/>
        <v>0</v>
      </c>
    </row>
    <row r="434" ht="20.25" customHeight="1" spans="1:9">
      <c r="A434" s="20"/>
      <c r="B434" s="114" t="s">
        <v>599</v>
      </c>
      <c r="C434" s="9">
        <v>0</v>
      </c>
      <c r="D434" s="9">
        <v>0</v>
      </c>
      <c r="E434" s="98">
        <v>0</v>
      </c>
      <c r="F434" s="97">
        <v>0</v>
      </c>
      <c r="G434" s="91">
        <f t="shared" si="25"/>
        <v>0</v>
      </c>
      <c r="H434" s="91">
        <f t="shared" si="26"/>
        <v>0</v>
      </c>
      <c r="I434" s="91">
        <f t="shared" si="24"/>
        <v>0</v>
      </c>
    </row>
    <row r="435" ht="20.25" customHeight="1" spans="1:9">
      <c r="A435" s="20"/>
      <c r="B435" s="114" t="s">
        <v>600</v>
      </c>
      <c r="C435" s="9">
        <v>191</v>
      </c>
      <c r="D435" s="9">
        <v>175</v>
      </c>
      <c r="E435" s="98">
        <v>194</v>
      </c>
      <c r="F435" s="97">
        <f>SUM(F436:F437)</f>
        <v>175</v>
      </c>
      <c r="G435" s="91">
        <f t="shared" si="25"/>
        <v>91.6230366492147</v>
      </c>
      <c r="H435" s="91">
        <f t="shared" si="26"/>
        <v>100</v>
      </c>
      <c r="I435" s="91">
        <f t="shared" si="24"/>
        <v>583.333333333333</v>
      </c>
    </row>
    <row r="436" ht="20.25" customHeight="1" spans="1:9">
      <c r="A436" s="20"/>
      <c r="B436" s="114" t="s">
        <v>601</v>
      </c>
      <c r="C436" s="9">
        <v>0</v>
      </c>
      <c r="D436" s="9">
        <v>0</v>
      </c>
      <c r="E436" s="98">
        <v>30</v>
      </c>
      <c r="F436" s="97">
        <v>30</v>
      </c>
      <c r="G436" s="91">
        <f t="shared" si="25"/>
        <v>0</v>
      </c>
      <c r="H436" s="91">
        <f t="shared" si="26"/>
        <v>0</v>
      </c>
      <c r="I436" s="91">
        <f t="shared" si="24"/>
        <v>18.2926829268293</v>
      </c>
    </row>
    <row r="437" ht="20.25" customHeight="1" spans="1:9">
      <c r="A437" s="20"/>
      <c r="B437" s="114" t="s">
        <v>602</v>
      </c>
      <c r="C437" s="9">
        <v>0</v>
      </c>
      <c r="D437" s="9">
        <v>0</v>
      </c>
      <c r="E437" s="98">
        <v>164</v>
      </c>
      <c r="F437" s="97">
        <v>145</v>
      </c>
      <c r="G437" s="91">
        <f t="shared" si="25"/>
        <v>0</v>
      </c>
      <c r="H437" s="91">
        <f t="shared" si="26"/>
        <v>0</v>
      </c>
      <c r="I437" s="91">
        <f t="shared" si="24"/>
        <v>1.67243367935409</v>
      </c>
    </row>
    <row r="438" ht="20.25" customHeight="1" spans="1:9">
      <c r="A438" s="20"/>
      <c r="B438" s="114" t="s">
        <v>603</v>
      </c>
      <c r="C438" s="9">
        <v>357</v>
      </c>
      <c r="D438" s="9">
        <v>7012</v>
      </c>
      <c r="E438" s="98">
        <v>8670</v>
      </c>
      <c r="F438" s="97">
        <f>SUM(F439:F441)</f>
        <v>1549</v>
      </c>
      <c r="G438" s="91">
        <f t="shared" si="25"/>
        <v>433.893557422969</v>
      </c>
      <c r="H438" s="91">
        <f t="shared" si="26"/>
        <v>22.0907016543069</v>
      </c>
      <c r="I438" s="91">
        <f t="shared" si="24"/>
        <v>0</v>
      </c>
    </row>
    <row r="439" ht="20.25" customHeight="1" spans="1:9">
      <c r="A439" s="20"/>
      <c r="B439" s="114" t="s">
        <v>604</v>
      </c>
      <c r="C439" s="9">
        <v>0</v>
      </c>
      <c r="D439" s="9">
        <v>0</v>
      </c>
      <c r="E439" s="98">
        <v>0</v>
      </c>
      <c r="F439" s="97">
        <v>0</v>
      </c>
      <c r="G439" s="91">
        <f t="shared" si="25"/>
        <v>0</v>
      </c>
      <c r="H439" s="91">
        <f t="shared" si="26"/>
        <v>0</v>
      </c>
      <c r="I439" s="91">
        <f t="shared" si="24"/>
        <v>0</v>
      </c>
    </row>
    <row r="440" ht="20.25" customHeight="1" spans="1:9">
      <c r="A440" s="20"/>
      <c r="B440" s="114" t="s">
        <v>605</v>
      </c>
      <c r="C440" s="9">
        <v>0</v>
      </c>
      <c r="D440" s="9">
        <v>0</v>
      </c>
      <c r="E440" s="98">
        <v>8670</v>
      </c>
      <c r="F440" s="97">
        <v>1549</v>
      </c>
      <c r="G440" s="91">
        <f t="shared" si="25"/>
        <v>0</v>
      </c>
      <c r="H440" s="91">
        <f t="shared" si="26"/>
        <v>0</v>
      </c>
      <c r="I440" s="91">
        <f t="shared" si="24"/>
        <v>0</v>
      </c>
    </row>
    <row r="441" ht="20.25" customHeight="1" spans="1:9">
      <c r="A441" s="20"/>
      <c r="B441" s="114" t="s">
        <v>606</v>
      </c>
      <c r="C441" s="9">
        <v>0</v>
      </c>
      <c r="D441" s="9">
        <v>0</v>
      </c>
      <c r="E441" s="98">
        <v>0</v>
      </c>
      <c r="F441" s="97">
        <v>0</v>
      </c>
      <c r="G441" s="91">
        <f t="shared" si="25"/>
        <v>0</v>
      </c>
      <c r="H441" s="91">
        <f t="shared" si="26"/>
        <v>0</v>
      </c>
      <c r="I441" s="91">
        <f t="shared" si="24"/>
        <v>0</v>
      </c>
    </row>
    <row r="442" ht="20.25" customHeight="1" spans="1:9">
      <c r="A442" s="20"/>
      <c r="B442" s="114" t="s">
        <v>607</v>
      </c>
      <c r="C442" s="9">
        <v>0</v>
      </c>
      <c r="D442" s="9">
        <v>0</v>
      </c>
      <c r="E442" s="98">
        <v>0</v>
      </c>
      <c r="F442" s="97">
        <f>SUM(F443:F445)</f>
        <v>0</v>
      </c>
      <c r="G442" s="91">
        <f t="shared" si="25"/>
        <v>0</v>
      </c>
      <c r="H442" s="91">
        <f t="shared" si="26"/>
        <v>0</v>
      </c>
      <c r="I442" s="91">
        <f t="shared" si="24"/>
        <v>0</v>
      </c>
    </row>
    <row r="443" ht="20.25" customHeight="1" spans="1:9">
      <c r="A443" s="20"/>
      <c r="B443" s="114" t="s">
        <v>608</v>
      </c>
      <c r="C443" s="9">
        <v>0</v>
      </c>
      <c r="D443" s="9">
        <v>0</v>
      </c>
      <c r="E443" s="98">
        <v>0</v>
      </c>
      <c r="F443" s="97">
        <v>0</v>
      </c>
      <c r="G443" s="91">
        <f t="shared" si="25"/>
        <v>0</v>
      </c>
      <c r="H443" s="91">
        <f t="shared" si="26"/>
        <v>0</v>
      </c>
      <c r="I443" s="91">
        <f t="shared" si="24"/>
        <v>0</v>
      </c>
    </row>
    <row r="444" ht="20.25" customHeight="1" spans="1:9">
      <c r="A444" s="20"/>
      <c r="B444" s="114" t="s">
        <v>609</v>
      </c>
      <c r="C444" s="9">
        <v>0</v>
      </c>
      <c r="D444" s="9">
        <v>0</v>
      </c>
      <c r="E444" s="98">
        <v>0</v>
      </c>
      <c r="F444" s="97">
        <v>0</v>
      </c>
      <c r="G444" s="91">
        <f t="shared" si="25"/>
        <v>0</v>
      </c>
      <c r="H444" s="91">
        <f t="shared" si="26"/>
        <v>0</v>
      </c>
      <c r="I444" s="91" t="e">
        <f>IF(#REF!&lt;&gt;0,(F444/#REF!)*100,0)</f>
        <v>#REF!</v>
      </c>
    </row>
    <row r="445" ht="20.25" customHeight="1" spans="1:9">
      <c r="A445" s="20"/>
      <c r="B445" s="114" t="s">
        <v>610</v>
      </c>
      <c r="C445" s="9">
        <v>0</v>
      </c>
      <c r="D445" s="9">
        <v>0</v>
      </c>
      <c r="E445" s="98">
        <v>0</v>
      </c>
      <c r="F445" s="97">
        <v>0</v>
      </c>
      <c r="G445" s="91">
        <f t="shared" si="25"/>
        <v>0</v>
      </c>
      <c r="H445" s="91">
        <f t="shared" si="26"/>
        <v>0</v>
      </c>
      <c r="I445" s="91">
        <f t="shared" ref="I445:I464" si="27">IF(E445&lt;&gt;0,(F445/E445)*100,0)</f>
        <v>0</v>
      </c>
    </row>
    <row r="446" ht="20.25" customHeight="1" spans="1:9">
      <c r="A446" s="20"/>
      <c r="B446" s="114" t="s">
        <v>611</v>
      </c>
      <c r="C446" s="9">
        <v>555</v>
      </c>
      <c r="D446" s="9">
        <v>589</v>
      </c>
      <c r="E446" s="98">
        <v>641</v>
      </c>
      <c r="F446" s="97">
        <f>SUM(F447:F453)</f>
        <v>589</v>
      </c>
      <c r="G446" s="91">
        <f t="shared" si="25"/>
        <v>106.126126126126</v>
      </c>
      <c r="H446" s="91">
        <f t="shared" si="26"/>
        <v>100</v>
      </c>
      <c r="I446" s="91">
        <f t="shared" si="27"/>
        <v>91.8876755070203</v>
      </c>
    </row>
    <row r="447" ht="20.25" customHeight="1" spans="1:9">
      <c r="A447" s="20"/>
      <c r="B447" s="114" t="s">
        <v>612</v>
      </c>
      <c r="C447" s="9">
        <v>0</v>
      </c>
      <c r="D447" s="9">
        <v>0</v>
      </c>
      <c r="E447" s="98">
        <v>194</v>
      </c>
      <c r="F447" s="97">
        <v>153</v>
      </c>
      <c r="G447" s="91">
        <f t="shared" si="25"/>
        <v>0</v>
      </c>
      <c r="H447" s="91">
        <f t="shared" si="26"/>
        <v>0</v>
      </c>
      <c r="I447" s="91">
        <f t="shared" si="27"/>
        <v>78.8659793814433</v>
      </c>
    </row>
    <row r="448" ht="20.25" customHeight="1" spans="1:9">
      <c r="A448" s="20"/>
      <c r="B448" s="114" t="s">
        <v>613</v>
      </c>
      <c r="C448" s="9">
        <v>0</v>
      </c>
      <c r="D448" s="9">
        <v>0</v>
      </c>
      <c r="E448" s="98">
        <v>10</v>
      </c>
      <c r="F448" s="97">
        <v>25</v>
      </c>
      <c r="G448" s="91">
        <f t="shared" si="25"/>
        <v>0</v>
      </c>
      <c r="H448" s="91">
        <f t="shared" si="26"/>
        <v>0</v>
      </c>
      <c r="I448" s="91">
        <f t="shared" si="27"/>
        <v>250</v>
      </c>
    </row>
    <row r="449" ht="20.25" customHeight="1" spans="1:9">
      <c r="A449" s="20"/>
      <c r="B449" s="114" t="s">
        <v>614</v>
      </c>
      <c r="C449" s="9">
        <v>0</v>
      </c>
      <c r="D449" s="9">
        <v>0</v>
      </c>
      <c r="E449" s="98">
        <v>0</v>
      </c>
      <c r="F449" s="97">
        <v>0</v>
      </c>
      <c r="G449" s="91">
        <f t="shared" si="25"/>
        <v>0</v>
      </c>
      <c r="H449" s="91">
        <f t="shared" si="26"/>
        <v>0</v>
      </c>
      <c r="I449" s="91">
        <f t="shared" si="27"/>
        <v>0</v>
      </c>
    </row>
    <row r="450" ht="20.25" customHeight="1" spans="1:9">
      <c r="A450" s="20"/>
      <c r="B450" s="114" t="s">
        <v>615</v>
      </c>
      <c r="C450" s="9">
        <v>0</v>
      </c>
      <c r="D450" s="9">
        <v>0</v>
      </c>
      <c r="E450" s="98">
        <v>27</v>
      </c>
      <c r="F450" s="97">
        <v>93</v>
      </c>
      <c r="G450" s="91">
        <f t="shared" si="25"/>
        <v>0</v>
      </c>
      <c r="H450" s="91">
        <f t="shared" si="26"/>
        <v>0</v>
      </c>
      <c r="I450" s="91">
        <f t="shared" si="27"/>
        <v>344.444444444444</v>
      </c>
    </row>
    <row r="451" ht="20.25" customHeight="1" spans="1:9">
      <c r="A451" s="20"/>
      <c r="B451" s="114" t="s">
        <v>616</v>
      </c>
      <c r="C451" s="9">
        <v>0</v>
      </c>
      <c r="D451" s="9">
        <v>0</v>
      </c>
      <c r="E451" s="98">
        <v>332</v>
      </c>
      <c r="F451" s="97">
        <v>259</v>
      </c>
      <c r="G451" s="91">
        <f t="shared" si="25"/>
        <v>0</v>
      </c>
      <c r="H451" s="91">
        <f t="shared" si="26"/>
        <v>0</v>
      </c>
      <c r="I451" s="91">
        <f t="shared" si="27"/>
        <v>78.0120481927711</v>
      </c>
    </row>
    <row r="452" ht="20.25" customHeight="1" spans="1:9">
      <c r="A452" s="20"/>
      <c r="B452" s="114" t="s">
        <v>617</v>
      </c>
      <c r="C452" s="9">
        <v>0</v>
      </c>
      <c r="D452" s="9">
        <v>0</v>
      </c>
      <c r="E452" s="98">
        <v>45</v>
      </c>
      <c r="F452" s="97">
        <v>54</v>
      </c>
      <c r="G452" s="91">
        <f t="shared" si="25"/>
        <v>0</v>
      </c>
      <c r="H452" s="91">
        <f t="shared" si="26"/>
        <v>0</v>
      </c>
      <c r="I452" s="91">
        <f t="shared" si="27"/>
        <v>120</v>
      </c>
    </row>
    <row r="453" ht="20.25" customHeight="1" spans="1:9">
      <c r="A453" s="20"/>
      <c r="B453" s="114" t="s">
        <v>618</v>
      </c>
      <c r="C453" s="9">
        <v>0</v>
      </c>
      <c r="D453" s="9">
        <v>0</v>
      </c>
      <c r="E453" s="98">
        <v>33</v>
      </c>
      <c r="F453" s="97">
        <v>5</v>
      </c>
      <c r="G453" s="91">
        <f t="shared" si="25"/>
        <v>0</v>
      </c>
      <c r="H453" s="91">
        <f t="shared" si="26"/>
        <v>0</v>
      </c>
      <c r="I453" s="91">
        <f t="shared" si="27"/>
        <v>15.1515151515152</v>
      </c>
    </row>
    <row r="454" ht="20.25" customHeight="1" spans="1:9">
      <c r="A454" s="20"/>
      <c r="B454" s="114" t="s">
        <v>619</v>
      </c>
      <c r="C454" s="9">
        <v>0</v>
      </c>
      <c r="D454" s="9">
        <v>56</v>
      </c>
      <c r="E454" s="98">
        <v>34</v>
      </c>
      <c r="F454" s="97">
        <f>SUM(F455:F456)</f>
        <v>56</v>
      </c>
      <c r="G454" s="91">
        <f t="shared" si="25"/>
        <v>0</v>
      </c>
      <c r="H454" s="91">
        <f t="shared" si="26"/>
        <v>100</v>
      </c>
      <c r="I454" s="91">
        <f t="shared" si="27"/>
        <v>164.705882352941</v>
      </c>
    </row>
    <row r="455" ht="20.25" customHeight="1" spans="1:9">
      <c r="A455" s="20"/>
      <c r="B455" s="114" t="s">
        <v>620</v>
      </c>
      <c r="C455" s="9">
        <v>0</v>
      </c>
      <c r="D455" s="9">
        <v>0</v>
      </c>
      <c r="E455" s="98">
        <v>34</v>
      </c>
      <c r="F455" s="97">
        <v>56</v>
      </c>
      <c r="G455" s="91">
        <f t="shared" si="25"/>
        <v>0</v>
      </c>
      <c r="H455" s="91">
        <f t="shared" si="26"/>
        <v>0</v>
      </c>
      <c r="I455" s="91">
        <f t="shared" si="27"/>
        <v>164.705882352941</v>
      </c>
    </row>
    <row r="456" ht="20.25" customHeight="1" spans="1:9">
      <c r="A456" s="20"/>
      <c r="B456" s="114" t="s">
        <v>621</v>
      </c>
      <c r="C456" s="9">
        <v>0</v>
      </c>
      <c r="D456" s="9">
        <v>0</v>
      </c>
      <c r="E456" s="98">
        <v>0</v>
      </c>
      <c r="F456" s="97">
        <v>0</v>
      </c>
      <c r="G456" s="91">
        <f t="shared" si="25"/>
        <v>0</v>
      </c>
      <c r="H456" s="91">
        <f t="shared" si="26"/>
        <v>0</v>
      </c>
      <c r="I456" s="91">
        <f t="shared" si="27"/>
        <v>0</v>
      </c>
    </row>
    <row r="457" ht="20.25" customHeight="1" spans="1:9">
      <c r="A457" s="20"/>
      <c r="B457" s="114" t="s">
        <v>622</v>
      </c>
      <c r="C457" s="9">
        <v>908</v>
      </c>
      <c r="D457" s="9">
        <v>567</v>
      </c>
      <c r="E457" s="98">
        <v>814</v>
      </c>
      <c r="F457" s="97">
        <f>F458</f>
        <v>567</v>
      </c>
      <c r="G457" s="91">
        <f t="shared" si="25"/>
        <v>62.4449339207048</v>
      </c>
      <c r="H457" s="91">
        <f t="shared" si="26"/>
        <v>100</v>
      </c>
      <c r="I457" s="91">
        <f t="shared" si="27"/>
        <v>69.6560196560197</v>
      </c>
    </row>
    <row r="458" ht="20.25" customHeight="1" spans="1:9">
      <c r="A458" s="20"/>
      <c r="B458" s="114" t="s">
        <v>623</v>
      </c>
      <c r="C458" s="9">
        <v>0</v>
      </c>
      <c r="D458" s="9">
        <v>0</v>
      </c>
      <c r="E458" s="98">
        <v>814</v>
      </c>
      <c r="F458" s="97">
        <v>567</v>
      </c>
      <c r="G458" s="91">
        <f t="shared" si="25"/>
        <v>0</v>
      </c>
      <c r="H458" s="91">
        <f t="shared" si="26"/>
        <v>0</v>
      </c>
      <c r="I458" s="91">
        <f t="shared" si="27"/>
        <v>69.6560196560197</v>
      </c>
    </row>
    <row r="459" ht="20.25" customHeight="1" spans="1:9">
      <c r="A459" s="20" t="s">
        <v>624</v>
      </c>
      <c r="B459" s="114" t="s">
        <v>68</v>
      </c>
      <c r="C459" s="9">
        <v>25564</v>
      </c>
      <c r="D459" s="9">
        <v>34216</v>
      </c>
      <c r="E459" s="98">
        <v>38212</v>
      </c>
      <c r="F459" s="97">
        <f>SUM(F460,F465,F480,F484,F496,F499,F503,F508,F512,F516,F519,F528,F530)</f>
        <v>31877</v>
      </c>
      <c r="G459" s="91">
        <f t="shared" si="25"/>
        <v>124.694883429823</v>
      </c>
      <c r="H459" s="91">
        <f t="shared" si="26"/>
        <v>93.1640168342296</v>
      </c>
      <c r="I459" s="91">
        <f t="shared" si="27"/>
        <v>83.4214382916361</v>
      </c>
    </row>
    <row r="460" ht="20.25" customHeight="1" spans="1:9">
      <c r="A460" s="20"/>
      <c r="B460" s="114" t="s">
        <v>625</v>
      </c>
      <c r="C460" s="9">
        <v>498</v>
      </c>
      <c r="D460" s="9">
        <v>341</v>
      </c>
      <c r="E460" s="98">
        <v>384</v>
      </c>
      <c r="F460" s="97">
        <f>SUM(F461:F464)</f>
        <v>341</v>
      </c>
      <c r="G460" s="91">
        <f t="shared" si="25"/>
        <v>68.4738955823293</v>
      </c>
      <c r="H460" s="91">
        <f t="shared" si="26"/>
        <v>100</v>
      </c>
      <c r="I460" s="91">
        <f t="shared" si="27"/>
        <v>88.8020833333333</v>
      </c>
    </row>
    <row r="461" ht="20.25" customHeight="1" spans="1:9">
      <c r="A461" s="20"/>
      <c r="B461" s="114" t="s">
        <v>626</v>
      </c>
      <c r="C461" s="9">
        <v>0</v>
      </c>
      <c r="D461" s="9">
        <v>0</v>
      </c>
      <c r="E461" s="98">
        <v>333</v>
      </c>
      <c r="F461" s="97">
        <v>341</v>
      </c>
      <c r="G461" s="91">
        <f t="shared" si="25"/>
        <v>0</v>
      </c>
      <c r="H461" s="91">
        <f t="shared" si="26"/>
        <v>0</v>
      </c>
      <c r="I461" s="91">
        <f t="shared" si="27"/>
        <v>102.402402402402</v>
      </c>
    </row>
    <row r="462" ht="20.25" customHeight="1" spans="1:9">
      <c r="A462" s="20"/>
      <c r="B462" s="114" t="s">
        <v>627</v>
      </c>
      <c r="C462" s="9">
        <v>0</v>
      </c>
      <c r="D462" s="9">
        <v>0</v>
      </c>
      <c r="E462" s="98">
        <v>19</v>
      </c>
      <c r="F462" s="97">
        <v>0</v>
      </c>
      <c r="G462" s="91">
        <f t="shared" si="25"/>
        <v>0</v>
      </c>
      <c r="H462" s="91">
        <f t="shared" si="26"/>
        <v>0</v>
      </c>
      <c r="I462" s="91">
        <f t="shared" si="27"/>
        <v>0</v>
      </c>
    </row>
    <row r="463" ht="20.25" customHeight="1" spans="1:9">
      <c r="A463" s="20"/>
      <c r="B463" s="114" t="s">
        <v>628</v>
      </c>
      <c r="C463" s="9">
        <v>0</v>
      </c>
      <c r="D463" s="9">
        <v>0</v>
      </c>
      <c r="E463" s="98">
        <v>0</v>
      </c>
      <c r="F463" s="97">
        <v>0</v>
      </c>
      <c r="G463" s="91">
        <f t="shared" si="25"/>
        <v>0</v>
      </c>
      <c r="H463" s="91">
        <f t="shared" si="26"/>
        <v>0</v>
      </c>
      <c r="I463" s="91">
        <f t="shared" si="27"/>
        <v>0</v>
      </c>
    </row>
    <row r="464" ht="20.25" customHeight="1" spans="1:9">
      <c r="A464" s="20"/>
      <c r="B464" s="114" t="s">
        <v>629</v>
      </c>
      <c r="C464" s="9">
        <v>0</v>
      </c>
      <c r="D464" s="9">
        <v>0</v>
      </c>
      <c r="E464" s="98">
        <v>32</v>
      </c>
      <c r="F464" s="97">
        <v>0</v>
      </c>
      <c r="G464" s="91">
        <f t="shared" si="25"/>
        <v>0</v>
      </c>
      <c r="H464" s="91">
        <f t="shared" si="26"/>
        <v>0</v>
      </c>
      <c r="I464" s="91">
        <f t="shared" si="27"/>
        <v>0</v>
      </c>
    </row>
    <row r="465" ht="20.25" customHeight="1" spans="1:9">
      <c r="A465" s="20"/>
      <c r="B465" s="114" t="s">
        <v>630</v>
      </c>
      <c r="C465" s="9">
        <v>1364</v>
      </c>
      <c r="D465" s="9">
        <v>1550</v>
      </c>
      <c r="E465" s="98">
        <v>5238</v>
      </c>
      <c r="F465" s="97">
        <f>SUM(F466:F479)</f>
        <v>1550</v>
      </c>
      <c r="G465" s="91">
        <f t="shared" si="25"/>
        <v>113.636363636364</v>
      </c>
      <c r="H465" s="91">
        <f t="shared" si="26"/>
        <v>100</v>
      </c>
      <c r="I465" s="91" t="e">
        <f>IF(#REF!&lt;&gt;0,(F465/#REF!)*100,0)</f>
        <v>#REF!</v>
      </c>
    </row>
    <row r="466" ht="20.25" customHeight="1" spans="1:9">
      <c r="A466" s="20"/>
      <c r="B466" s="114" t="s">
        <v>631</v>
      </c>
      <c r="C466" s="9">
        <v>0</v>
      </c>
      <c r="D466" s="9">
        <v>0</v>
      </c>
      <c r="E466" s="98">
        <v>1246</v>
      </c>
      <c r="F466" s="97">
        <v>1447</v>
      </c>
      <c r="G466" s="91">
        <f t="shared" si="25"/>
        <v>0</v>
      </c>
      <c r="H466" s="91">
        <f t="shared" si="26"/>
        <v>0</v>
      </c>
      <c r="I466" s="91">
        <f t="shared" ref="I466:I468" si="28">IF(E465&lt;&gt;0,(F466/E465)*100,0)</f>
        <v>27.6250477281405</v>
      </c>
    </row>
    <row r="467" ht="20.25" customHeight="1" spans="1:9">
      <c r="A467" s="20"/>
      <c r="B467" s="114" t="s">
        <v>632</v>
      </c>
      <c r="C467" s="9">
        <v>0</v>
      </c>
      <c r="D467" s="9">
        <v>0</v>
      </c>
      <c r="E467" s="119">
        <v>3250</v>
      </c>
      <c r="F467" s="97">
        <v>0</v>
      </c>
      <c r="G467" s="91">
        <f t="shared" si="25"/>
        <v>0</v>
      </c>
      <c r="H467" s="91">
        <f t="shared" si="26"/>
        <v>0</v>
      </c>
      <c r="I467" s="91">
        <f t="shared" si="28"/>
        <v>0</v>
      </c>
    </row>
    <row r="468" ht="20.25" customHeight="1" spans="1:9">
      <c r="A468" s="20"/>
      <c r="B468" s="114" t="s">
        <v>633</v>
      </c>
      <c r="C468" s="9">
        <v>0</v>
      </c>
      <c r="D468" s="120">
        <v>0</v>
      </c>
      <c r="E468" s="121">
        <v>0</v>
      </c>
      <c r="F468" s="97">
        <v>0</v>
      </c>
      <c r="G468" s="91">
        <f t="shared" si="25"/>
        <v>0</v>
      </c>
      <c r="H468" s="91">
        <f t="shared" si="26"/>
        <v>0</v>
      </c>
      <c r="I468" s="91">
        <f t="shared" si="28"/>
        <v>0</v>
      </c>
    </row>
    <row r="469" ht="20.25" customHeight="1" spans="1:9">
      <c r="A469" s="20"/>
      <c r="B469" s="114" t="s">
        <v>634</v>
      </c>
      <c r="C469" s="9">
        <v>0</v>
      </c>
      <c r="D469" s="120">
        <v>0</v>
      </c>
      <c r="E469" s="97">
        <v>0</v>
      </c>
      <c r="F469" s="97">
        <v>0</v>
      </c>
      <c r="G469" s="91">
        <f t="shared" si="25"/>
        <v>0</v>
      </c>
      <c r="H469" s="91">
        <f t="shared" si="26"/>
        <v>0</v>
      </c>
      <c r="I469" s="91">
        <f t="shared" ref="I469:I532" si="29">IF(E469&lt;&gt;0,(F469/E469)*100,0)</f>
        <v>0</v>
      </c>
    </row>
    <row r="470" ht="20.25" customHeight="1" spans="1:9">
      <c r="A470" s="20"/>
      <c r="B470" s="114" t="s">
        <v>635</v>
      </c>
      <c r="C470" s="9">
        <v>0</v>
      </c>
      <c r="D470" s="9">
        <v>0</v>
      </c>
      <c r="E470" s="98">
        <v>0</v>
      </c>
      <c r="F470" s="97">
        <v>0</v>
      </c>
      <c r="G470" s="91">
        <f t="shared" si="25"/>
        <v>0</v>
      </c>
      <c r="H470" s="91">
        <f t="shared" si="26"/>
        <v>0</v>
      </c>
      <c r="I470" s="91">
        <f t="shared" si="29"/>
        <v>0</v>
      </c>
    </row>
    <row r="471" ht="20.25" customHeight="1" spans="1:9">
      <c r="A471" s="20"/>
      <c r="B471" s="114" t="s">
        <v>636</v>
      </c>
      <c r="C471" s="9">
        <v>0</v>
      </c>
      <c r="D471" s="9">
        <v>0</v>
      </c>
      <c r="E471" s="98">
        <v>0</v>
      </c>
      <c r="F471" s="97">
        <v>0</v>
      </c>
      <c r="G471" s="91">
        <f t="shared" si="25"/>
        <v>0</v>
      </c>
      <c r="H471" s="91">
        <f t="shared" si="26"/>
        <v>0</v>
      </c>
      <c r="I471" s="91">
        <f t="shared" si="29"/>
        <v>0</v>
      </c>
    </row>
    <row r="472" ht="20.25" customHeight="1" spans="1:9">
      <c r="A472" s="20"/>
      <c r="B472" s="114" t="s">
        <v>637</v>
      </c>
      <c r="C472" s="9">
        <v>0</v>
      </c>
      <c r="D472" s="9">
        <v>0</v>
      </c>
      <c r="E472" s="98">
        <v>0</v>
      </c>
      <c r="F472" s="97">
        <v>0</v>
      </c>
      <c r="G472" s="91">
        <f t="shared" si="25"/>
        <v>0</v>
      </c>
      <c r="H472" s="91">
        <f t="shared" si="26"/>
        <v>0</v>
      </c>
      <c r="I472" s="91">
        <f t="shared" si="29"/>
        <v>0</v>
      </c>
    </row>
    <row r="473" ht="20.25" customHeight="1" spans="1:9">
      <c r="A473" s="20"/>
      <c r="B473" s="114" t="s">
        <v>638</v>
      </c>
      <c r="C473" s="9">
        <v>0</v>
      </c>
      <c r="D473" s="9">
        <v>0</v>
      </c>
      <c r="E473" s="98">
        <v>0</v>
      </c>
      <c r="F473" s="97">
        <v>0</v>
      </c>
      <c r="G473" s="91">
        <f t="shared" si="25"/>
        <v>0</v>
      </c>
      <c r="H473" s="91">
        <f t="shared" si="26"/>
        <v>0</v>
      </c>
      <c r="I473" s="91">
        <f t="shared" si="29"/>
        <v>0</v>
      </c>
    </row>
    <row r="474" ht="20.25" customHeight="1" spans="1:9">
      <c r="A474" s="20"/>
      <c r="B474" s="114" t="s">
        <v>639</v>
      </c>
      <c r="C474" s="9">
        <v>0</v>
      </c>
      <c r="D474" s="9">
        <v>0</v>
      </c>
      <c r="E474" s="98">
        <v>0</v>
      </c>
      <c r="F474" s="97">
        <v>0</v>
      </c>
      <c r="G474" s="91">
        <f t="shared" si="25"/>
        <v>0</v>
      </c>
      <c r="H474" s="91">
        <f t="shared" si="26"/>
        <v>0</v>
      </c>
      <c r="I474" s="91">
        <f t="shared" si="29"/>
        <v>0</v>
      </c>
    </row>
    <row r="475" ht="20.25" customHeight="1" spans="1:9">
      <c r="A475" s="20"/>
      <c r="B475" s="114" t="s">
        <v>640</v>
      </c>
      <c r="C475" s="9">
        <v>0</v>
      </c>
      <c r="D475" s="9">
        <v>0</v>
      </c>
      <c r="E475" s="98">
        <v>0</v>
      </c>
      <c r="F475" s="97">
        <v>0</v>
      </c>
      <c r="G475" s="91">
        <f t="shared" si="25"/>
        <v>0</v>
      </c>
      <c r="H475" s="91">
        <f t="shared" si="26"/>
        <v>0</v>
      </c>
      <c r="I475" s="91">
        <f t="shared" si="29"/>
        <v>0</v>
      </c>
    </row>
    <row r="476" ht="20.25" customHeight="1" spans="1:9">
      <c r="A476" s="20"/>
      <c r="B476" s="114" t="s">
        <v>641</v>
      </c>
      <c r="C476" s="9">
        <v>0</v>
      </c>
      <c r="D476" s="9">
        <v>0</v>
      </c>
      <c r="E476" s="98">
        <v>100</v>
      </c>
      <c r="F476" s="97">
        <v>0</v>
      </c>
      <c r="G476" s="91">
        <f t="shared" si="25"/>
        <v>0</v>
      </c>
      <c r="H476" s="91">
        <f t="shared" si="26"/>
        <v>0</v>
      </c>
      <c r="I476" s="91">
        <f t="shared" si="29"/>
        <v>0</v>
      </c>
    </row>
    <row r="477" ht="20.25" customHeight="1" spans="1:9">
      <c r="A477" s="20"/>
      <c r="B477" s="114" t="s">
        <v>642</v>
      </c>
      <c r="C477" s="9">
        <v>0</v>
      </c>
      <c r="D477" s="9">
        <v>0</v>
      </c>
      <c r="E477" s="98">
        <v>0</v>
      </c>
      <c r="F477" s="97">
        <v>0</v>
      </c>
      <c r="G477" s="91">
        <f t="shared" si="25"/>
        <v>0</v>
      </c>
      <c r="H477" s="91">
        <f t="shared" si="26"/>
        <v>0</v>
      </c>
      <c r="I477" s="91">
        <f t="shared" si="29"/>
        <v>0</v>
      </c>
    </row>
    <row r="478" ht="20.25" customHeight="1" spans="1:9">
      <c r="A478" s="20"/>
      <c r="B478" s="114" t="s">
        <v>643</v>
      </c>
      <c r="C478" s="9">
        <v>0</v>
      </c>
      <c r="D478" s="9">
        <v>0</v>
      </c>
      <c r="E478" s="98">
        <v>0</v>
      </c>
      <c r="F478" s="97">
        <v>0</v>
      </c>
      <c r="G478" s="91">
        <f t="shared" si="25"/>
        <v>0</v>
      </c>
      <c r="H478" s="91">
        <f t="shared" si="26"/>
        <v>0</v>
      </c>
      <c r="I478" s="91">
        <f t="shared" si="29"/>
        <v>0</v>
      </c>
    </row>
    <row r="479" ht="20.25" customHeight="1" spans="1:9">
      <c r="A479" s="20"/>
      <c r="B479" s="114" t="s">
        <v>644</v>
      </c>
      <c r="C479" s="9">
        <v>0</v>
      </c>
      <c r="D479" s="9">
        <v>0</v>
      </c>
      <c r="E479" s="98">
        <v>642</v>
      </c>
      <c r="F479" s="97">
        <v>103</v>
      </c>
      <c r="G479" s="91">
        <f t="shared" si="25"/>
        <v>0</v>
      </c>
      <c r="H479" s="91">
        <f t="shared" si="26"/>
        <v>0</v>
      </c>
      <c r="I479" s="91">
        <f t="shared" si="29"/>
        <v>16.0436137071651</v>
      </c>
    </row>
    <row r="480" ht="20.25" customHeight="1" spans="1:9">
      <c r="A480" s="20"/>
      <c r="B480" s="114" t="s">
        <v>645</v>
      </c>
      <c r="C480" s="9">
        <v>4762</v>
      </c>
      <c r="D480" s="9">
        <v>5588</v>
      </c>
      <c r="E480" s="98">
        <v>5457</v>
      </c>
      <c r="F480" s="97">
        <f>SUM(F481:F483)</f>
        <v>5588</v>
      </c>
      <c r="G480" s="91">
        <f t="shared" si="25"/>
        <v>117.345653086938</v>
      </c>
      <c r="H480" s="91">
        <f t="shared" si="26"/>
        <v>100</v>
      </c>
      <c r="I480" s="91">
        <f t="shared" si="29"/>
        <v>102.400586402785</v>
      </c>
    </row>
    <row r="481" ht="20.25" customHeight="1" spans="1:9">
      <c r="A481" s="20"/>
      <c r="B481" s="114" t="s">
        <v>646</v>
      </c>
      <c r="C481" s="9">
        <v>0</v>
      </c>
      <c r="D481" s="9">
        <v>0</v>
      </c>
      <c r="E481" s="98">
        <v>861</v>
      </c>
      <c r="F481" s="97">
        <v>943</v>
      </c>
      <c r="G481" s="91">
        <f t="shared" si="25"/>
        <v>0</v>
      </c>
      <c r="H481" s="91">
        <f t="shared" si="26"/>
        <v>0</v>
      </c>
      <c r="I481" s="91">
        <f t="shared" si="29"/>
        <v>109.52380952381</v>
      </c>
    </row>
    <row r="482" ht="20.25" customHeight="1" spans="1:9">
      <c r="A482" s="20"/>
      <c r="B482" s="114" t="s">
        <v>647</v>
      </c>
      <c r="C482" s="9">
        <v>0</v>
      </c>
      <c r="D482" s="9">
        <v>0</v>
      </c>
      <c r="E482" s="98">
        <v>3633</v>
      </c>
      <c r="F482" s="97">
        <v>3838</v>
      </c>
      <c r="G482" s="91">
        <f t="shared" si="25"/>
        <v>0</v>
      </c>
      <c r="H482" s="91">
        <f t="shared" si="26"/>
        <v>0</v>
      </c>
      <c r="I482" s="91">
        <f t="shared" si="29"/>
        <v>105.642719515552</v>
      </c>
    </row>
    <row r="483" ht="20.25" customHeight="1" spans="1:9">
      <c r="A483" s="20"/>
      <c r="B483" s="114" t="s">
        <v>648</v>
      </c>
      <c r="C483" s="9">
        <v>0</v>
      </c>
      <c r="D483" s="9">
        <v>0</v>
      </c>
      <c r="E483" s="98">
        <v>963</v>
      </c>
      <c r="F483" s="97">
        <v>807</v>
      </c>
      <c r="G483" s="91">
        <f t="shared" si="25"/>
        <v>0</v>
      </c>
      <c r="H483" s="91">
        <f t="shared" si="26"/>
        <v>0</v>
      </c>
      <c r="I483" s="91">
        <f t="shared" si="29"/>
        <v>83.8006230529595</v>
      </c>
    </row>
    <row r="484" ht="20.25" customHeight="1" spans="1:9">
      <c r="A484" s="20"/>
      <c r="B484" s="114" t="s">
        <v>649</v>
      </c>
      <c r="C484" s="9">
        <v>4402</v>
      </c>
      <c r="D484" s="9">
        <v>9793</v>
      </c>
      <c r="E484" s="98">
        <v>11257</v>
      </c>
      <c r="F484" s="97">
        <f>SUM(F485:F495)</f>
        <v>8259</v>
      </c>
      <c r="G484" s="91">
        <f t="shared" si="25"/>
        <v>187.619263970922</v>
      </c>
      <c r="H484" s="91">
        <f t="shared" si="26"/>
        <v>84.3357500255284</v>
      </c>
      <c r="I484" s="91">
        <f t="shared" si="29"/>
        <v>73.367682330994</v>
      </c>
    </row>
    <row r="485" ht="20.25" customHeight="1" spans="1:9">
      <c r="A485" s="20"/>
      <c r="B485" s="114" t="s">
        <v>650</v>
      </c>
      <c r="C485" s="9">
        <v>0</v>
      </c>
      <c r="D485" s="9">
        <v>0</v>
      </c>
      <c r="E485" s="98">
        <v>2720</v>
      </c>
      <c r="F485" s="97">
        <v>989</v>
      </c>
      <c r="G485" s="91">
        <f t="shared" si="25"/>
        <v>0</v>
      </c>
      <c r="H485" s="91">
        <f t="shared" si="26"/>
        <v>0</v>
      </c>
      <c r="I485" s="91">
        <f t="shared" si="29"/>
        <v>36.3602941176471</v>
      </c>
    </row>
    <row r="486" ht="20.25" customHeight="1" spans="1:9">
      <c r="A486" s="20"/>
      <c r="B486" s="114" t="s">
        <v>651</v>
      </c>
      <c r="C486" s="9">
        <v>0</v>
      </c>
      <c r="D486" s="9">
        <v>0</v>
      </c>
      <c r="E486" s="98">
        <v>293</v>
      </c>
      <c r="F486" s="97">
        <v>289</v>
      </c>
      <c r="G486" s="91">
        <f t="shared" si="25"/>
        <v>0</v>
      </c>
      <c r="H486" s="91">
        <f t="shared" si="26"/>
        <v>0</v>
      </c>
      <c r="I486" s="91">
        <f t="shared" si="29"/>
        <v>98.6348122866894</v>
      </c>
    </row>
    <row r="487" ht="20.25" customHeight="1" spans="1:9">
      <c r="A487" s="20"/>
      <c r="B487" s="114" t="s">
        <v>652</v>
      </c>
      <c r="C487" s="9">
        <v>0</v>
      </c>
      <c r="D487" s="9">
        <v>0</v>
      </c>
      <c r="E487" s="98">
        <v>1197</v>
      </c>
      <c r="F487" s="97">
        <v>1160</v>
      </c>
      <c r="G487" s="91">
        <f t="shared" si="25"/>
        <v>0</v>
      </c>
      <c r="H487" s="91">
        <f t="shared" si="26"/>
        <v>0</v>
      </c>
      <c r="I487" s="91">
        <f t="shared" si="29"/>
        <v>96.9089390142022</v>
      </c>
    </row>
    <row r="488" ht="20.25" customHeight="1" spans="1:9">
      <c r="A488" s="20"/>
      <c r="B488" s="114" t="s">
        <v>653</v>
      </c>
      <c r="C488" s="9">
        <v>0</v>
      </c>
      <c r="D488" s="9">
        <v>0</v>
      </c>
      <c r="E488" s="98">
        <v>0</v>
      </c>
      <c r="F488" s="97">
        <v>0</v>
      </c>
      <c r="G488" s="91">
        <f t="shared" si="25"/>
        <v>0</v>
      </c>
      <c r="H488" s="91">
        <f t="shared" si="26"/>
        <v>0</v>
      </c>
      <c r="I488" s="91">
        <f t="shared" si="29"/>
        <v>0</v>
      </c>
    </row>
    <row r="489" ht="20.25" customHeight="1" spans="1:9">
      <c r="A489" s="20"/>
      <c r="B489" s="114" t="s">
        <v>654</v>
      </c>
      <c r="C489" s="9">
        <v>0</v>
      </c>
      <c r="D489" s="9">
        <v>0</v>
      </c>
      <c r="E489" s="98">
        <v>0</v>
      </c>
      <c r="F489" s="97">
        <v>0</v>
      </c>
      <c r="G489" s="91">
        <f t="shared" si="25"/>
        <v>0</v>
      </c>
      <c r="H489" s="91">
        <f t="shared" si="26"/>
        <v>0</v>
      </c>
      <c r="I489" s="91">
        <f t="shared" si="29"/>
        <v>0</v>
      </c>
    </row>
    <row r="490" ht="20.25" customHeight="1" spans="1:9">
      <c r="A490" s="20"/>
      <c r="B490" s="114" t="s">
        <v>655</v>
      </c>
      <c r="C490" s="9">
        <v>0</v>
      </c>
      <c r="D490" s="9">
        <v>0</v>
      </c>
      <c r="E490" s="98">
        <v>0</v>
      </c>
      <c r="F490" s="97">
        <v>0</v>
      </c>
      <c r="G490" s="91">
        <f t="shared" si="25"/>
        <v>0</v>
      </c>
      <c r="H490" s="91">
        <f t="shared" si="26"/>
        <v>0</v>
      </c>
      <c r="I490" s="91">
        <f t="shared" si="29"/>
        <v>0</v>
      </c>
    </row>
    <row r="491" ht="20.25" customHeight="1" spans="1:9">
      <c r="A491" s="20"/>
      <c r="B491" s="114" t="s">
        <v>656</v>
      </c>
      <c r="C491" s="9">
        <v>0</v>
      </c>
      <c r="D491" s="9">
        <v>0</v>
      </c>
      <c r="E491" s="98">
        <v>0</v>
      </c>
      <c r="F491" s="97">
        <v>0</v>
      </c>
      <c r="G491" s="91">
        <f t="shared" si="25"/>
        <v>0</v>
      </c>
      <c r="H491" s="91">
        <f t="shared" si="26"/>
        <v>0</v>
      </c>
      <c r="I491" s="91">
        <f t="shared" si="29"/>
        <v>0</v>
      </c>
    </row>
    <row r="492" ht="20.25" customHeight="1" spans="1:9">
      <c r="A492" s="20"/>
      <c r="B492" s="114" t="s">
        <v>657</v>
      </c>
      <c r="C492" s="9">
        <v>0</v>
      </c>
      <c r="D492" s="9">
        <v>0</v>
      </c>
      <c r="E492" s="98">
        <v>3484</v>
      </c>
      <c r="F492" s="97">
        <v>3434</v>
      </c>
      <c r="G492" s="91">
        <f t="shared" si="25"/>
        <v>0</v>
      </c>
      <c r="H492" s="91">
        <f t="shared" si="26"/>
        <v>0</v>
      </c>
      <c r="I492" s="91">
        <f t="shared" si="29"/>
        <v>98.564867967853</v>
      </c>
    </row>
    <row r="493" ht="20.25" customHeight="1" spans="1:9">
      <c r="A493" s="20"/>
      <c r="B493" s="114" t="s">
        <v>658</v>
      </c>
      <c r="C493" s="9">
        <v>0</v>
      </c>
      <c r="D493" s="9">
        <v>0</v>
      </c>
      <c r="E493" s="98">
        <v>623</v>
      </c>
      <c r="F493" s="97">
        <v>509</v>
      </c>
      <c r="G493" s="91">
        <f t="shared" ref="G493:G556" si="30">IF(C493&lt;&gt;0,(F493/C493)*100,0)</f>
        <v>0</v>
      </c>
      <c r="H493" s="91">
        <f t="shared" ref="H493:H556" si="31">IF(D493&lt;&gt;0,(F493/D493)*100,0)</f>
        <v>0</v>
      </c>
      <c r="I493" s="91">
        <f t="shared" si="29"/>
        <v>81.7014446227929</v>
      </c>
    </row>
    <row r="494" ht="20.25" customHeight="1" spans="1:9">
      <c r="A494" s="20"/>
      <c r="B494" s="114" t="s">
        <v>659</v>
      </c>
      <c r="C494" s="9">
        <v>0</v>
      </c>
      <c r="D494" s="9">
        <v>0</v>
      </c>
      <c r="E494" s="98">
        <v>407</v>
      </c>
      <c r="F494" s="97">
        <v>1852</v>
      </c>
      <c r="G494" s="91">
        <f t="shared" si="30"/>
        <v>0</v>
      </c>
      <c r="H494" s="91">
        <f t="shared" si="31"/>
        <v>0</v>
      </c>
      <c r="I494" s="91">
        <f t="shared" si="29"/>
        <v>455.036855036855</v>
      </c>
    </row>
    <row r="495" ht="20.25" customHeight="1" spans="1:9">
      <c r="A495" s="20"/>
      <c r="B495" s="114" t="s">
        <v>660</v>
      </c>
      <c r="C495" s="9">
        <v>0</v>
      </c>
      <c r="D495" s="9">
        <v>0</v>
      </c>
      <c r="E495" s="98">
        <v>2533</v>
      </c>
      <c r="F495" s="97">
        <v>26</v>
      </c>
      <c r="G495" s="91">
        <f t="shared" si="30"/>
        <v>0</v>
      </c>
      <c r="H495" s="91">
        <f t="shared" si="31"/>
        <v>0</v>
      </c>
      <c r="I495" s="91">
        <f t="shared" si="29"/>
        <v>1.02645084879589</v>
      </c>
    </row>
    <row r="496" ht="20.25" customHeight="1" spans="1:9">
      <c r="A496" s="20"/>
      <c r="B496" s="114" t="s">
        <v>661</v>
      </c>
      <c r="C496" s="9">
        <v>0</v>
      </c>
      <c r="D496" s="9">
        <v>40</v>
      </c>
      <c r="E496" s="98">
        <v>31</v>
      </c>
      <c r="F496" s="97">
        <f>SUM(F497:F498)</f>
        <v>20</v>
      </c>
      <c r="G496" s="91">
        <f t="shared" si="30"/>
        <v>0</v>
      </c>
      <c r="H496" s="91">
        <f t="shared" si="31"/>
        <v>50</v>
      </c>
      <c r="I496" s="91">
        <f t="shared" si="29"/>
        <v>64.5161290322581</v>
      </c>
    </row>
    <row r="497" ht="20.25" customHeight="1" spans="1:9">
      <c r="A497" s="20"/>
      <c r="B497" s="114" t="s">
        <v>662</v>
      </c>
      <c r="C497" s="9">
        <v>0</v>
      </c>
      <c r="D497" s="9">
        <v>0</v>
      </c>
      <c r="E497" s="98">
        <v>31</v>
      </c>
      <c r="F497" s="97">
        <v>20</v>
      </c>
      <c r="G497" s="91">
        <f t="shared" si="30"/>
        <v>0</v>
      </c>
      <c r="H497" s="91">
        <f t="shared" si="31"/>
        <v>0</v>
      </c>
      <c r="I497" s="91">
        <f t="shared" si="29"/>
        <v>64.5161290322581</v>
      </c>
    </row>
    <row r="498" ht="20.25" customHeight="1" spans="1:9">
      <c r="A498" s="20"/>
      <c r="B498" s="114" t="s">
        <v>663</v>
      </c>
      <c r="C498" s="9">
        <v>0</v>
      </c>
      <c r="D498" s="9">
        <v>0</v>
      </c>
      <c r="E498" s="98">
        <v>0</v>
      </c>
      <c r="F498" s="97">
        <v>0</v>
      </c>
      <c r="G498" s="91">
        <f t="shared" si="30"/>
        <v>0</v>
      </c>
      <c r="H498" s="91">
        <f t="shared" si="31"/>
        <v>0</v>
      </c>
      <c r="I498" s="91">
        <f t="shared" si="29"/>
        <v>0</v>
      </c>
    </row>
    <row r="499" ht="20.25" customHeight="1" spans="1:9">
      <c r="A499" s="20"/>
      <c r="B499" s="114" t="s">
        <v>664</v>
      </c>
      <c r="C499" s="9">
        <v>625</v>
      </c>
      <c r="D499" s="9">
        <v>1355</v>
      </c>
      <c r="E499" s="98">
        <v>842</v>
      </c>
      <c r="F499" s="97">
        <f>SUM(F500:F502)</f>
        <v>1318</v>
      </c>
      <c r="G499" s="91">
        <f t="shared" si="30"/>
        <v>210.88</v>
      </c>
      <c r="H499" s="91">
        <f t="shared" si="31"/>
        <v>97.2693726937269</v>
      </c>
      <c r="I499" s="91">
        <f t="shared" si="29"/>
        <v>156.532066508314</v>
      </c>
    </row>
    <row r="500" ht="20.25" customHeight="1" spans="1:9">
      <c r="A500" s="20"/>
      <c r="B500" s="114" t="s">
        <v>665</v>
      </c>
      <c r="C500" s="9">
        <v>0</v>
      </c>
      <c r="D500" s="9">
        <v>0</v>
      </c>
      <c r="E500" s="98">
        <v>5</v>
      </c>
      <c r="F500" s="97">
        <v>38</v>
      </c>
      <c r="G500" s="91">
        <f t="shared" si="30"/>
        <v>0</v>
      </c>
      <c r="H500" s="91">
        <f t="shared" si="31"/>
        <v>0</v>
      </c>
      <c r="I500" s="91">
        <f t="shared" si="29"/>
        <v>760</v>
      </c>
    </row>
    <row r="501" ht="20.25" customHeight="1" spans="1:9">
      <c r="A501" s="20"/>
      <c r="B501" s="114" t="s">
        <v>666</v>
      </c>
      <c r="C501" s="9">
        <v>0</v>
      </c>
      <c r="D501" s="9">
        <v>0</v>
      </c>
      <c r="E501" s="98">
        <v>270</v>
      </c>
      <c r="F501" s="97">
        <v>309</v>
      </c>
      <c r="G501" s="91">
        <f t="shared" si="30"/>
        <v>0</v>
      </c>
      <c r="H501" s="91">
        <f t="shared" si="31"/>
        <v>0</v>
      </c>
      <c r="I501" s="91">
        <f t="shared" si="29"/>
        <v>114.444444444444</v>
      </c>
    </row>
    <row r="502" ht="20.25" customHeight="1" spans="1:9">
      <c r="A502" s="20"/>
      <c r="B502" s="114" t="s">
        <v>667</v>
      </c>
      <c r="C502" s="9">
        <v>0</v>
      </c>
      <c r="D502" s="9">
        <v>0</v>
      </c>
      <c r="E502" s="98">
        <v>567</v>
      </c>
      <c r="F502" s="97">
        <v>971</v>
      </c>
      <c r="G502" s="91">
        <f t="shared" si="30"/>
        <v>0</v>
      </c>
      <c r="H502" s="91">
        <f t="shared" si="31"/>
        <v>0</v>
      </c>
      <c r="I502" s="91">
        <f t="shared" si="29"/>
        <v>171.252204585538</v>
      </c>
    </row>
    <row r="503" ht="20.25" customHeight="1" spans="1:9">
      <c r="A503" s="20"/>
      <c r="B503" s="114" t="s">
        <v>668</v>
      </c>
      <c r="C503" s="9">
        <v>11698</v>
      </c>
      <c r="D503" s="9">
        <v>11609</v>
      </c>
      <c r="E503" s="98">
        <v>11441</v>
      </c>
      <c r="F503" s="97">
        <f>SUM(F504:F507)</f>
        <v>11609</v>
      </c>
      <c r="G503" s="91">
        <f t="shared" si="30"/>
        <v>99.2391861856728</v>
      </c>
      <c r="H503" s="91">
        <f t="shared" si="31"/>
        <v>100</v>
      </c>
      <c r="I503" s="91">
        <f t="shared" si="29"/>
        <v>101.468403111616</v>
      </c>
    </row>
    <row r="504" ht="20.25" customHeight="1" spans="1:9">
      <c r="A504" s="20"/>
      <c r="B504" s="114" t="s">
        <v>669</v>
      </c>
      <c r="C504" s="9">
        <v>0</v>
      </c>
      <c r="D504" s="9">
        <v>0</v>
      </c>
      <c r="E504" s="98">
        <v>1685</v>
      </c>
      <c r="F504" s="97">
        <v>1643</v>
      </c>
      <c r="G504" s="91">
        <f t="shared" si="30"/>
        <v>0</v>
      </c>
      <c r="H504" s="91">
        <f t="shared" si="31"/>
        <v>0</v>
      </c>
      <c r="I504" s="91">
        <f t="shared" si="29"/>
        <v>97.5074183976261</v>
      </c>
    </row>
    <row r="505" ht="20.25" customHeight="1" spans="1:9">
      <c r="A505" s="20"/>
      <c r="B505" s="114" t="s">
        <v>670</v>
      </c>
      <c r="C505" s="9">
        <v>0</v>
      </c>
      <c r="D505" s="9">
        <v>0</v>
      </c>
      <c r="E505" s="98">
        <v>4949</v>
      </c>
      <c r="F505" s="97">
        <v>4985</v>
      </c>
      <c r="G505" s="91">
        <f t="shared" si="30"/>
        <v>0</v>
      </c>
      <c r="H505" s="91">
        <f t="shared" si="31"/>
        <v>0</v>
      </c>
      <c r="I505" s="91">
        <f t="shared" si="29"/>
        <v>100.727419680744</v>
      </c>
    </row>
    <row r="506" ht="20.25" customHeight="1" spans="1:9">
      <c r="A506" s="20"/>
      <c r="B506" s="114" t="s">
        <v>671</v>
      </c>
      <c r="C506" s="9">
        <v>0</v>
      </c>
      <c r="D506" s="9">
        <v>0</v>
      </c>
      <c r="E506" s="98">
        <v>4807</v>
      </c>
      <c r="F506" s="97">
        <v>4981</v>
      </c>
      <c r="G506" s="91">
        <f t="shared" si="30"/>
        <v>0</v>
      </c>
      <c r="H506" s="91">
        <f t="shared" si="31"/>
        <v>0</v>
      </c>
      <c r="I506" s="91">
        <f t="shared" si="29"/>
        <v>103.619721239859</v>
      </c>
    </row>
    <row r="507" ht="20.25" customHeight="1" spans="1:9">
      <c r="A507" s="20"/>
      <c r="B507" s="114" t="s">
        <v>672</v>
      </c>
      <c r="C507" s="9">
        <v>0</v>
      </c>
      <c r="D507" s="9">
        <v>0</v>
      </c>
      <c r="E507" s="98">
        <v>0</v>
      </c>
      <c r="F507" s="97">
        <v>0</v>
      </c>
      <c r="G507" s="91">
        <f t="shared" si="30"/>
        <v>0</v>
      </c>
      <c r="H507" s="91">
        <f t="shared" si="31"/>
        <v>0</v>
      </c>
      <c r="I507" s="91">
        <f t="shared" si="29"/>
        <v>0</v>
      </c>
    </row>
    <row r="508" ht="20.25" customHeight="1" spans="1:9">
      <c r="A508" s="20"/>
      <c r="B508" s="114" t="s">
        <v>673</v>
      </c>
      <c r="C508" s="9">
        <v>803</v>
      </c>
      <c r="D508" s="9">
        <v>1227</v>
      </c>
      <c r="E508" s="98">
        <v>634</v>
      </c>
      <c r="F508" s="97">
        <f>SUM(F509:F511)</f>
        <v>1227</v>
      </c>
      <c r="G508" s="91">
        <f t="shared" si="30"/>
        <v>152.80199252802</v>
      </c>
      <c r="H508" s="91">
        <f t="shared" si="31"/>
        <v>100</v>
      </c>
      <c r="I508" s="91">
        <f t="shared" si="29"/>
        <v>193.533123028391</v>
      </c>
    </row>
    <row r="509" ht="20.25" customHeight="1" spans="1:9">
      <c r="A509" s="20"/>
      <c r="B509" s="114" t="s">
        <v>674</v>
      </c>
      <c r="C509" s="9">
        <v>0</v>
      </c>
      <c r="D509" s="9">
        <v>0</v>
      </c>
      <c r="E509" s="98">
        <v>84</v>
      </c>
      <c r="F509" s="97">
        <v>0</v>
      </c>
      <c r="G509" s="91">
        <f t="shared" si="30"/>
        <v>0</v>
      </c>
      <c r="H509" s="91">
        <f t="shared" si="31"/>
        <v>0</v>
      </c>
      <c r="I509" s="91">
        <f t="shared" si="29"/>
        <v>0</v>
      </c>
    </row>
    <row r="510" ht="20.25" customHeight="1" spans="1:9">
      <c r="A510" s="20"/>
      <c r="B510" s="114" t="s">
        <v>675</v>
      </c>
      <c r="C510" s="9">
        <v>0</v>
      </c>
      <c r="D510" s="9">
        <v>0</v>
      </c>
      <c r="E510" s="98">
        <v>550</v>
      </c>
      <c r="F510" s="97">
        <v>1227</v>
      </c>
      <c r="G510" s="91">
        <f t="shared" si="30"/>
        <v>0</v>
      </c>
      <c r="H510" s="91">
        <f t="shared" si="31"/>
        <v>0</v>
      </c>
      <c r="I510" s="91">
        <f t="shared" si="29"/>
        <v>223.090909090909</v>
      </c>
    </row>
    <row r="511" ht="20.25" customHeight="1" spans="1:9">
      <c r="A511" s="20"/>
      <c r="B511" s="114" t="s">
        <v>676</v>
      </c>
      <c r="C511" s="9">
        <v>0</v>
      </c>
      <c r="D511" s="9">
        <v>0</v>
      </c>
      <c r="E511" s="98">
        <v>0</v>
      </c>
      <c r="F511" s="97">
        <v>0</v>
      </c>
      <c r="G511" s="91">
        <f t="shared" si="30"/>
        <v>0</v>
      </c>
      <c r="H511" s="91">
        <f t="shared" si="31"/>
        <v>0</v>
      </c>
      <c r="I511" s="91">
        <f t="shared" si="29"/>
        <v>0</v>
      </c>
    </row>
    <row r="512" ht="20.25" customHeight="1" spans="1:9">
      <c r="A512" s="20"/>
      <c r="B512" s="114" t="s">
        <v>677</v>
      </c>
      <c r="C512" s="9">
        <v>152</v>
      </c>
      <c r="D512" s="9">
        <v>1323</v>
      </c>
      <c r="E512" s="98">
        <v>874</v>
      </c>
      <c r="F512" s="97">
        <f>SUM(F513:F515)</f>
        <v>701</v>
      </c>
      <c r="G512" s="91">
        <f t="shared" si="30"/>
        <v>461.184210526316</v>
      </c>
      <c r="H512" s="91">
        <f t="shared" si="31"/>
        <v>52.9856386999244</v>
      </c>
      <c r="I512" s="91">
        <f t="shared" si="29"/>
        <v>80.2059496567506</v>
      </c>
    </row>
    <row r="513" ht="20.25" customHeight="1" spans="1:9">
      <c r="A513" s="20"/>
      <c r="B513" s="114" t="s">
        <v>678</v>
      </c>
      <c r="C513" s="9">
        <v>0</v>
      </c>
      <c r="D513" s="9">
        <v>0</v>
      </c>
      <c r="E513" s="98">
        <v>870</v>
      </c>
      <c r="F513" s="97">
        <v>700</v>
      </c>
      <c r="G513" s="91">
        <f t="shared" si="30"/>
        <v>0</v>
      </c>
      <c r="H513" s="91">
        <f t="shared" si="31"/>
        <v>0</v>
      </c>
      <c r="I513" s="91">
        <f t="shared" si="29"/>
        <v>80.4597701149425</v>
      </c>
    </row>
    <row r="514" ht="20.25" customHeight="1" spans="1:9">
      <c r="A514" s="20"/>
      <c r="B514" s="114" t="s">
        <v>679</v>
      </c>
      <c r="C514" s="9">
        <v>0</v>
      </c>
      <c r="D514" s="9">
        <v>0</v>
      </c>
      <c r="E514" s="98">
        <v>0</v>
      </c>
      <c r="F514" s="97">
        <v>0</v>
      </c>
      <c r="G514" s="91">
        <f t="shared" si="30"/>
        <v>0</v>
      </c>
      <c r="H514" s="91">
        <f t="shared" si="31"/>
        <v>0</v>
      </c>
      <c r="I514" s="91">
        <f t="shared" si="29"/>
        <v>0</v>
      </c>
    </row>
    <row r="515" ht="20.25" customHeight="1" spans="1:9">
      <c r="A515" s="20"/>
      <c r="B515" s="114" t="s">
        <v>680</v>
      </c>
      <c r="C515" s="9">
        <v>0</v>
      </c>
      <c r="D515" s="9">
        <v>0</v>
      </c>
      <c r="E515" s="98">
        <v>4</v>
      </c>
      <c r="F515" s="97">
        <v>1</v>
      </c>
      <c r="G515" s="91">
        <f t="shared" si="30"/>
        <v>0</v>
      </c>
      <c r="H515" s="91">
        <f t="shared" si="31"/>
        <v>0</v>
      </c>
      <c r="I515" s="91">
        <f t="shared" si="29"/>
        <v>25</v>
      </c>
    </row>
    <row r="516" ht="20.25" customHeight="1" spans="1:9">
      <c r="A516" s="20"/>
      <c r="B516" s="114" t="s">
        <v>681</v>
      </c>
      <c r="C516" s="9">
        <v>81</v>
      </c>
      <c r="D516" s="9">
        <v>255</v>
      </c>
      <c r="E516" s="98">
        <v>205</v>
      </c>
      <c r="F516" s="97">
        <f>SUM(F517:F518)</f>
        <v>219</v>
      </c>
      <c r="G516" s="91">
        <f t="shared" si="30"/>
        <v>270.37037037037</v>
      </c>
      <c r="H516" s="91">
        <f t="shared" si="31"/>
        <v>85.8823529411765</v>
      </c>
      <c r="I516" s="91">
        <f t="shared" si="29"/>
        <v>106.829268292683</v>
      </c>
    </row>
    <row r="517" ht="20.25" customHeight="1" spans="1:9">
      <c r="A517" s="20"/>
      <c r="B517" s="114" t="s">
        <v>682</v>
      </c>
      <c r="C517" s="9">
        <v>0</v>
      </c>
      <c r="D517" s="9">
        <v>0</v>
      </c>
      <c r="E517" s="98">
        <v>69</v>
      </c>
      <c r="F517" s="97">
        <v>16</v>
      </c>
      <c r="G517" s="91">
        <f t="shared" si="30"/>
        <v>0</v>
      </c>
      <c r="H517" s="91">
        <f t="shared" si="31"/>
        <v>0</v>
      </c>
      <c r="I517" s="91">
        <f t="shared" si="29"/>
        <v>23.1884057971014</v>
      </c>
    </row>
    <row r="518" ht="20.25" customHeight="1" spans="1:9">
      <c r="A518" s="20"/>
      <c r="B518" s="114" t="s">
        <v>683</v>
      </c>
      <c r="C518" s="9">
        <v>0</v>
      </c>
      <c r="D518" s="9">
        <v>0</v>
      </c>
      <c r="E518" s="98">
        <v>136</v>
      </c>
      <c r="F518" s="97">
        <v>203</v>
      </c>
      <c r="G518" s="91">
        <f t="shared" si="30"/>
        <v>0</v>
      </c>
      <c r="H518" s="91">
        <f t="shared" si="31"/>
        <v>0</v>
      </c>
      <c r="I518" s="91">
        <f t="shared" si="29"/>
        <v>149.264705882353</v>
      </c>
    </row>
    <row r="519" ht="20.25" customHeight="1" spans="1:9">
      <c r="A519" s="20"/>
      <c r="B519" s="114" t="s">
        <v>684</v>
      </c>
      <c r="C519" s="9">
        <v>587</v>
      </c>
      <c r="D519" s="9">
        <v>635</v>
      </c>
      <c r="E519" s="98">
        <v>592</v>
      </c>
      <c r="F519" s="97">
        <f>SUM(F520:F527)</f>
        <v>606</v>
      </c>
      <c r="G519" s="91">
        <f t="shared" si="30"/>
        <v>103.236797274276</v>
      </c>
      <c r="H519" s="91">
        <f t="shared" si="31"/>
        <v>95.4330708661417</v>
      </c>
      <c r="I519" s="91">
        <f t="shared" si="29"/>
        <v>102.364864864865</v>
      </c>
    </row>
    <row r="520" ht="20.25" customHeight="1" spans="1:9">
      <c r="A520" s="20"/>
      <c r="B520" s="114" t="s">
        <v>685</v>
      </c>
      <c r="C520" s="9">
        <v>0</v>
      </c>
      <c r="D520" s="9">
        <v>0</v>
      </c>
      <c r="E520" s="98">
        <v>566</v>
      </c>
      <c r="F520" s="97">
        <v>592</v>
      </c>
      <c r="G520" s="91">
        <f t="shared" si="30"/>
        <v>0</v>
      </c>
      <c r="H520" s="91">
        <f t="shared" si="31"/>
        <v>0</v>
      </c>
      <c r="I520" s="91">
        <f t="shared" si="29"/>
        <v>104.593639575972</v>
      </c>
    </row>
    <row r="521" ht="20.25" customHeight="1" spans="1:9">
      <c r="A521" s="20"/>
      <c r="B521" s="114" t="s">
        <v>686</v>
      </c>
      <c r="C521" s="9">
        <v>0</v>
      </c>
      <c r="D521" s="9">
        <v>0</v>
      </c>
      <c r="E521" s="98">
        <v>5</v>
      </c>
      <c r="F521" s="97">
        <v>2</v>
      </c>
      <c r="G521" s="91">
        <f t="shared" si="30"/>
        <v>0</v>
      </c>
      <c r="H521" s="91">
        <f t="shared" si="31"/>
        <v>0</v>
      </c>
      <c r="I521" s="91">
        <f t="shared" si="29"/>
        <v>40</v>
      </c>
    </row>
    <row r="522" ht="20.25" customHeight="1" spans="1:9">
      <c r="A522" s="20"/>
      <c r="B522" s="114" t="s">
        <v>687</v>
      </c>
      <c r="C522" s="9">
        <v>0</v>
      </c>
      <c r="D522" s="9">
        <v>0</v>
      </c>
      <c r="E522" s="98">
        <v>0</v>
      </c>
      <c r="F522" s="97">
        <v>0</v>
      </c>
      <c r="G522" s="91">
        <f t="shared" si="30"/>
        <v>0</v>
      </c>
      <c r="H522" s="91">
        <f t="shared" si="31"/>
        <v>0</v>
      </c>
      <c r="I522" s="91">
        <f t="shared" si="29"/>
        <v>0</v>
      </c>
    </row>
    <row r="523" ht="20.25" customHeight="1" spans="1:9">
      <c r="A523" s="20"/>
      <c r="B523" s="114" t="s">
        <v>688</v>
      </c>
      <c r="C523" s="9">
        <v>0</v>
      </c>
      <c r="D523" s="9">
        <v>0</v>
      </c>
      <c r="E523" s="98">
        <v>0</v>
      </c>
      <c r="F523" s="97">
        <v>0</v>
      </c>
      <c r="G523" s="91">
        <f t="shared" si="30"/>
        <v>0</v>
      </c>
      <c r="H523" s="91">
        <f t="shared" si="31"/>
        <v>0</v>
      </c>
      <c r="I523" s="91">
        <f t="shared" si="29"/>
        <v>0</v>
      </c>
    </row>
    <row r="524" ht="20.25" customHeight="1" spans="1:9">
      <c r="A524" s="20"/>
      <c r="B524" s="114" t="s">
        <v>689</v>
      </c>
      <c r="C524" s="9">
        <v>0</v>
      </c>
      <c r="D524" s="9">
        <v>0</v>
      </c>
      <c r="E524" s="98">
        <v>19</v>
      </c>
      <c r="F524" s="97">
        <v>0</v>
      </c>
      <c r="G524" s="91">
        <f t="shared" si="30"/>
        <v>0</v>
      </c>
      <c r="H524" s="91">
        <f t="shared" si="31"/>
        <v>0</v>
      </c>
      <c r="I524" s="91">
        <f t="shared" si="29"/>
        <v>0</v>
      </c>
    </row>
    <row r="525" ht="20.25" customHeight="1" spans="1:9">
      <c r="A525" s="20"/>
      <c r="B525" s="114" t="s">
        <v>690</v>
      </c>
      <c r="C525" s="9">
        <v>0</v>
      </c>
      <c r="D525" s="9">
        <v>0</v>
      </c>
      <c r="E525" s="98">
        <v>2</v>
      </c>
      <c r="F525" s="97">
        <v>12</v>
      </c>
      <c r="G525" s="91">
        <f t="shared" si="30"/>
        <v>0</v>
      </c>
      <c r="H525" s="91">
        <f t="shared" si="31"/>
        <v>0</v>
      </c>
      <c r="I525" s="91">
        <f t="shared" si="29"/>
        <v>600</v>
      </c>
    </row>
    <row r="526" ht="20.25" customHeight="1" spans="1:9">
      <c r="A526" s="20"/>
      <c r="B526" s="114" t="s">
        <v>691</v>
      </c>
      <c r="C526" s="9">
        <v>0</v>
      </c>
      <c r="D526" s="9">
        <v>0</v>
      </c>
      <c r="E526" s="98">
        <v>0</v>
      </c>
      <c r="F526" s="97">
        <v>0</v>
      </c>
      <c r="G526" s="91">
        <f t="shared" si="30"/>
        <v>0</v>
      </c>
      <c r="H526" s="91">
        <f t="shared" si="31"/>
        <v>0</v>
      </c>
      <c r="I526" s="91">
        <f t="shared" si="29"/>
        <v>0</v>
      </c>
    </row>
    <row r="527" ht="20.25" customHeight="1" spans="1:9">
      <c r="A527" s="20"/>
      <c r="B527" s="114" t="s">
        <v>692</v>
      </c>
      <c r="C527" s="9">
        <v>0</v>
      </c>
      <c r="D527" s="9">
        <v>0</v>
      </c>
      <c r="E527" s="98">
        <v>0</v>
      </c>
      <c r="F527" s="97">
        <v>0</v>
      </c>
      <c r="G527" s="91">
        <f t="shared" si="30"/>
        <v>0</v>
      </c>
      <c r="H527" s="91">
        <f t="shared" si="31"/>
        <v>0</v>
      </c>
      <c r="I527" s="91">
        <f t="shared" si="29"/>
        <v>0</v>
      </c>
    </row>
    <row r="528" ht="20.25" customHeight="1" spans="1:9">
      <c r="A528" s="20"/>
      <c r="B528" s="114" t="s">
        <v>693</v>
      </c>
      <c r="C528" s="9">
        <v>16</v>
      </c>
      <c r="D528" s="9">
        <v>32</v>
      </c>
      <c r="E528" s="98">
        <v>22</v>
      </c>
      <c r="F528" s="97">
        <f>F529</f>
        <v>32</v>
      </c>
      <c r="G528" s="91">
        <f t="shared" si="30"/>
        <v>200</v>
      </c>
      <c r="H528" s="91">
        <f t="shared" si="31"/>
        <v>100</v>
      </c>
      <c r="I528" s="91">
        <f t="shared" si="29"/>
        <v>145.454545454545</v>
      </c>
    </row>
    <row r="529" ht="20.25" customHeight="1" spans="1:9">
      <c r="A529" s="20"/>
      <c r="B529" s="114" t="s">
        <v>694</v>
      </c>
      <c r="C529" s="9">
        <v>0</v>
      </c>
      <c r="D529" s="9">
        <v>0</v>
      </c>
      <c r="E529" s="98">
        <v>22</v>
      </c>
      <c r="F529" s="97">
        <v>32</v>
      </c>
      <c r="G529" s="91">
        <f t="shared" si="30"/>
        <v>0</v>
      </c>
      <c r="H529" s="91">
        <f t="shared" si="31"/>
        <v>0</v>
      </c>
      <c r="I529" s="91">
        <f t="shared" si="29"/>
        <v>145.454545454545</v>
      </c>
    </row>
    <row r="530" ht="20.25" customHeight="1" spans="1:9">
      <c r="A530" s="20"/>
      <c r="B530" s="114" t="s">
        <v>695</v>
      </c>
      <c r="C530" s="9">
        <v>576</v>
      </c>
      <c r="D530" s="9">
        <v>468</v>
      </c>
      <c r="E530" s="98">
        <v>1235</v>
      </c>
      <c r="F530" s="97">
        <f>F531</f>
        <v>407</v>
      </c>
      <c r="G530" s="91">
        <f t="shared" si="30"/>
        <v>70.6597222222222</v>
      </c>
      <c r="H530" s="91">
        <f t="shared" si="31"/>
        <v>86.965811965812</v>
      </c>
      <c r="I530" s="91">
        <f t="shared" si="29"/>
        <v>32.9554655870445</v>
      </c>
    </row>
    <row r="531" ht="20.25" customHeight="1" spans="1:9">
      <c r="A531" s="20"/>
      <c r="B531" s="114" t="s">
        <v>696</v>
      </c>
      <c r="C531" s="9">
        <v>0</v>
      </c>
      <c r="D531" s="9">
        <v>0</v>
      </c>
      <c r="E531" s="98">
        <v>1235</v>
      </c>
      <c r="F531" s="97">
        <v>407</v>
      </c>
      <c r="G531" s="91">
        <f t="shared" si="30"/>
        <v>0</v>
      </c>
      <c r="H531" s="91">
        <f t="shared" si="31"/>
        <v>0</v>
      </c>
      <c r="I531" s="91">
        <f t="shared" si="29"/>
        <v>32.9554655870445</v>
      </c>
    </row>
    <row r="532" ht="20.25" customHeight="1" spans="1:9">
      <c r="A532" s="20" t="s">
        <v>697</v>
      </c>
      <c r="B532" s="114" t="s">
        <v>69</v>
      </c>
      <c r="C532" s="9">
        <v>220</v>
      </c>
      <c r="D532" s="9">
        <v>323</v>
      </c>
      <c r="E532" s="98">
        <v>270</v>
      </c>
      <c r="F532" s="97">
        <f>SUM(F533,F543,F547,F556,F563,F570,F576,F579,F582,F584,F586,F592,F594,F596,F607)</f>
        <v>271</v>
      </c>
      <c r="G532" s="91">
        <f t="shared" si="30"/>
        <v>123.181818181818</v>
      </c>
      <c r="H532" s="91">
        <f t="shared" si="31"/>
        <v>83.9009287925697</v>
      </c>
      <c r="I532" s="91">
        <f t="shared" si="29"/>
        <v>100.37037037037</v>
      </c>
    </row>
    <row r="533" ht="20.25" customHeight="1" spans="1:9">
      <c r="A533" s="20"/>
      <c r="B533" s="114" t="s">
        <v>698</v>
      </c>
      <c r="C533" s="9">
        <v>0</v>
      </c>
      <c r="D533" s="9">
        <v>10</v>
      </c>
      <c r="E533" s="98">
        <v>43</v>
      </c>
      <c r="F533" s="97">
        <f>SUM(F534:F542)</f>
        <v>10</v>
      </c>
      <c r="G533" s="91">
        <f t="shared" si="30"/>
        <v>0</v>
      </c>
      <c r="H533" s="91">
        <f t="shared" si="31"/>
        <v>100</v>
      </c>
      <c r="I533" s="91">
        <f t="shared" ref="I533:I554" si="32">IF(E533&lt;&gt;0,(F533/E533)*100,0)</f>
        <v>23.2558139534884</v>
      </c>
    </row>
    <row r="534" ht="20.25" customHeight="1" spans="1:9">
      <c r="A534" s="20"/>
      <c r="B534" s="114" t="s">
        <v>699</v>
      </c>
      <c r="C534" s="9">
        <v>0</v>
      </c>
      <c r="D534" s="9">
        <v>0</v>
      </c>
      <c r="E534" s="98">
        <v>0</v>
      </c>
      <c r="F534" s="97">
        <v>0</v>
      </c>
      <c r="G534" s="91">
        <f t="shared" si="30"/>
        <v>0</v>
      </c>
      <c r="H534" s="91">
        <f t="shared" si="31"/>
        <v>0</v>
      </c>
      <c r="I534" s="91">
        <f t="shared" si="32"/>
        <v>0</v>
      </c>
    </row>
    <row r="535" ht="20.25" customHeight="1" spans="1:9">
      <c r="A535" s="20"/>
      <c r="B535" s="114" t="s">
        <v>700</v>
      </c>
      <c r="C535" s="9">
        <v>0</v>
      </c>
      <c r="D535" s="9">
        <v>0</v>
      </c>
      <c r="E535" s="98">
        <v>0</v>
      </c>
      <c r="F535" s="97">
        <v>0</v>
      </c>
      <c r="G535" s="91">
        <f t="shared" si="30"/>
        <v>0</v>
      </c>
      <c r="H535" s="91">
        <f t="shared" si="31"/>
        <v>0</v>
      </c>
      <c r="I535" s="91">
        <f t="shared" si="32"/>
        <v>0</v>
      </c>
    </row>
    <row r="536" ht="20.25" customHeight="1" spans="1:9">
      <c r="A536" s="20"/>
      <c r="B536" s="114" t="s">
        <v>701</v>
      </c>
      <c r="C536" s="9">
        <v>0</v>
      </c>
      <c r="D536" s="9">
        <v>0</v>
      </c>
      <c r="E536" s="98">
        <v>0</v>
      </c>
      <c r="F536" s="97">
        <v>0</v>
      </c>
      <c r="G536" s="91">
        <f t="shared" si="30"/>
        <v>0</v>
      </c>
      <c r="H536" s="91">
        <f t="shared" si="31"/>
        <v>0</v>
      </c>
      <c r="I536" s="91">
        <f t="shared" si="32"/>
        <v>0</v>
      </c>
    </row>
    <row r="537" ht="20.25" customHeight="1" spans="1:9">
      <c r="A537" s="20"/>
      <c r="B537" s="114" t="s">
        <v>702</v>
      </c>
      <c r="C537" s="9">
        <v>0</v>
      </c>
      <c r="D537" s="9">
        <v>0</v>
      </c>
      <c r="E537" s="98">
        <v>0</v>
      </c>
      <c r="F537" s="97">
        <v>0</v>
      </c>
      <c r="G537" s="91">
        <f t="shared" si="30"/>
        <v>0</v>
      </c>
      <c r="H537" s="91">
        <f t="shared" si="31"/>
        <v>0</v>
      </c>
      <c r="I537" s="91">
        <f t="shared" si="32"/>
        <v>0</v>
      </c>
    </row>
    <row r="538" ht="20.25" customHeight="1" spans="1:9">
      <c r="A538" s="20"/>
      <c r="B538" s="114" t="s">
        <v>703</v>
      </c>
      <c r="C538" s="9">
        <v>0</v>
      </c>
      <c r="D538" s="9">
        <v>0</v>
      </c>
      <c r="E538" s="98">
        <v>0</v>
      </c>
      <c r="F538" s="97">
        <v>0</v>
      </c>
      <c r="G538" s="91">
        <f t="shared" si="30"/>
        <v>0</v>
      </c>
      <c r="H538" s="91">
        <f t="shared" si="31"/>
        <v>0</v>
      </c>
      <c r="I538" s="91">
        <f t="shared" si="32"/>
        <v>0</v>
      </c>
    </row>
    <row r="539" ht="20.25" customHeight="1" spans="1:9">
      <c r="A539" s="20"/>
      <c r="B539" s="114" t="s">
        <v>704</v>
      </c>
      <c r="C539" s="9">
        <v>0</v>
      </c>
      <c r="D539" s="9">
        <v>0</v>
      </c>
      <c r="E539" s="98">
        <v>0</v>
      </c>
      <c r="F539" s="97">
        <v>0</v>
      </c>
      <c r="G539" s="91">
        <f t="shared" si="30"/>
        <v>0</v>
      </c>
      <c r="H539" s="91">
        <f t="shared" si="31"/>
        <v>0</v>
      </c>
      <c r="I539" s="91">
        <f t="shared" si="32"/>
        <v>0</v>
      </c>
    </row>
    <row r="540" ht="20.25" customHeight="1" spans="1:9">
      <c r="A540" s="20"/>
      <c r="B540" s="114" t="s">
        <v>705</v>
      </c>
      <c r="C540" s="9">
        <v>0</v>
      </c>
      <c r="D540" s="9">
        <v>0</v>
      </c>
      <c r="E540" s="98">
        <v>0</v>
      </c>
      <c r="F540" s="97">
        <v>0</v>
      </c>
      <c r="G540" s="91">
        <f t="shared" si="30"/>
        <v>0</v>
      </c>
      <c r="H540" s="91">
        <f t="shared" si="31"/>
        <v>0</v>
      </c>
      <c r="I540" s="91">
        <f t="shared" si="32"/>
        <v>0</v>
      </c>
    </row>
    <row r="541" ht="20.25" customHeight="1" spans="1:9">
      <c r="A541" s="20"/>
      <c r="B541" s="114" t="s">
        <v>706</v>
      </c>
      <c r="C541" s="9">
        <v>0</v>
      </c>
      <c r="D541" s="9">
        <v>0</v>
      </c>
      <c r="E541" s="98">
        <v>43</v>
      </c>
      <c r="F541" s="97">
        <v>10</v>
      </c>
      <c r="G541" s="91">
        <f t="shared" si="30"/>
        <v>0</v>
      </c>
      <c r="H541" s="91">
        <f t="shared" si="31"/>
        <v>0</v>
      </c>
      <c r="I541" s="91">
        <f t="shared" si="32"/>
        <v>23.2558139534884</v>
      </c>
    </row>
    <row r="542" ht="20.25" customHeight="1" spans="1:9">
      <c r="A542" s="20"/>
      <c r="B542" s="114" t="s">
        <v>707</v>
      </c>
      <c r="C542" s="9">
        <v>0</v>
      </c>
      <c r="D542" s="9">
        <v>0</v>
      </c>
      <c r="E542" s="98">
        <v>0</v>
      </c>
      <c r="F542" s="97">
        <v>0</v>
      </c>
      <c r="G542" s="91">
        <f t="shared" si="30"/>
        <v>0</v>
      </c>
      <c r="H542" s="91">
        <f t="shared" si="31"/>
        <v>0</v>
      </c>
      <c r="I542" s="91">
        <f t="shared" si="32"/>
        <v>0</v>
      </c>
    </row>
    <row r="543" ht="20.25" customHeight="1" spans="1:9">
      <c r="A543" s="20"/>
      <c r="B543" s="114" t="s">
        <v>708</v>
      </c>
      <c r="C543" s="9">
        <v>0</v>
      </c>
      <c r="D543" s="9">
        <v>0</v>
      </c>
      <c r="E543" s="98">
        <v>30</v>
      </c>
      <c r="F543" s="97">
        <f>SUM(F544:F546)</f>
        <v>0</v>
      </c>
      <c r="G543" s="91">
        <f t="shared" si="30"/>
        <v>0</v>
      </c>
      <c r="H543" s="91">
        <f t="shared" si="31"/>
        <v>0</v>
      </c>
      <c r="I543" s="91">
        <f t="shared" si="32"/>
        <v>0</v>
      </c>
    </row>
    <row r="544" ht="20.25" customHeight="1" spans="1:9">
      <c r="A544" s="20"/>
      <c r="B544" s="114" t="s">
        <v>709</v>
      </c>
      <c r="C544" s="9">
        <v>0</v>
      </c>
      <c r="D544" s="9">
        <v>0</v>
      </c>
      <c r="E544" s="98">
        <v>0</v>
      </c>
      <c r="F544" s="97">
        <v>0</v>
      </c>
      <c r="G544" s="91">
        <f t="shared" si="30"/>
        <v>0</v>
      </c>
      <c r="H544" s="91">
        <f t="shared" si="31"/>
        <v>0</v>
      </c>
      <c r="I544" s="91">
        <f t="shared" si="32"/>
        <v>0</v>
      </c>
    </row>
    <row r="545" ht="20.25" customHeight="1" spans="1:9">
      <c r="A545" s="20"/>
      <c r="B545" s="114" t="s">
        <v>710</v>
      </c>
      <c r="C545" s="9">
        <v>0</v>
      </c>
      <c r="D545" s="9">
        <v>0</v>
      </c>
      <c r="E545" s="98">
        <v>0</v>
      </c>
      <c r="F545" s="97">
        <v>0</v>
      </c>
      <c r="G545" s="91">
        <f t="shared" si="30"/>
        <v>0</v>
      </c>
      <c r="H545" s="91">
        <f t="shared" si="31"/>
        <v>0</v>
      </c>
      <c r="I545" s="91">
        <f t="shared" si="32"/>
        <v>0</v>
      </c>
    </row>
    <row r="546" ht="20.25" customHeight="1" spans="1:9">
      <c r="A546" s="20"/>
      <c r="B546" s="114" t="s">
        <v>711</v>
      </c>
      <c r="C546" s="9">
        <v>0</v>
      </c>
      <c r="D546" s="9">
        <v>0</v>
      </c>
      <c r="E546" s="98">
        <v>30</v>
      </c>
      <c r="F546" s="97">
        <v>0</v>
      </c>
      <c r="G546" s="91">
        <f t="shared" si="30"/>
        <v>0</v>
      </c>
      <c r="H546" s="91">
        <f t="shared" si="31"/>
        <v>0</v>
      </c>
      <c r="I546" s="91">
        <f t="shared" si="32"/>
        <v>0</v>
      </c>
    </row>
    <row r="547" ht="20.25" customHeight="1" spans="1:9">
      <c r="A547" s="20"/>
      <c r="B547" s="114" t="s">
        <v>712</v>
      </c>
      <c r="C547" s="9">
        <v>0</v>
      </c>
      <c r="D547" s="9">
        <v>19</v>
      </c>
      <c r="E547" s="98">
        <v>41</v>
      </c>
      <c r="F547" s="97">
        <f>SUM(F548:F555)</f>
        <v>19</v>
      </c>
      <c r="G547" s="91">
        <f t="shared" si="30"/>
        <v>0</v>
      </c>
      <c r="H547" s="91">
        <f t="shared" si="31"/>
        <v>100</v>
      </c>
      <c r="I547" s="91">
        <f t="shared" si="32"/>
        <v>46.3414634146341</v>
      </c>
    </row>
    <row r="548" ht="20.25" customHeight="1" spans="1:9">
      <c r="A548" s="20"/>
      <c r="B548" s="114" t="s">
        <v>713</v>
      </c>
      <c r="C548" s="9">
        <v>0</v>
      </c>
      <c r="D548" s="9">
        <v>0</v>
      </c>
      <c r="E548" s="98">
        <v>0</v>
      </c>
      <c r="F548" s="97">
        <v>0</v>
      </c>
      <c r="G548" s="91">
        <f t="shared" si="30"/>
        <v>0</v>
      </c>
      <c r="H548" s="91">
        <f t="shared" si="31"/>
        <v>0</v>
      </c>
      <c r="I548" s="91">
        <f t="shared" si="32"/>
        <v>0</v>
      </c>
    </row>
    <row r="549" ht="20.25" customHeight="1" spans="1:9">
      <c r="A549" s="20"/>
      <c r="B549" s="114" t="s">
        <v>714</v>
      </c>
      <c r="C549" s="9">
        <v>0</v>
      </c>
      <c r="D549" s="9">
        <v>0</v>
      </c>
      <c r="E549" s="98">
        <v>41</v>
      </c>
      <c r="F549" s="97">
        <v>19</v>
      </c>
      <c r="G549" s="91">
        <f t="shared" si="30"/>
        <v>0</v>
      </c>
      <c r="H549" s="91">
        <f t="shared" si="31"/>
        <v>0</v>
      </c>
      <c r="I549" s="91">
        <f t="shared" si="32"/>
        <v>46.3414634146341</v>
      </c>
    </row>
    <row r="550" ht="20.25" customHeight="1" spans="1:9">
      <c r="A550" s="20"/>
      <c r="B550" s="114" t="s">
        <v>715</v>
      </c>
      <c r="C550" s="9">
        <v>0</v>
      </c>
      <c r="D550" s="9">
        <v>0</v>
      </c>
      <c r="E550" s="98">
        <v>0</v>
      </c>
      <c r="F550" s="97">
        <v>0</v>
      </c>
      <c r="G550" s="91">
        <f t="shared" si="30"/>
        <v>0</v>
      </c>
      <c r="H550" s="91">
        <f t="shared" si="31"/>
        <v>0</v>
      </c>
      <c r="I550" s="91">
        <f t="shared" si="32"/>
        <v>0</v>
      </c>
    </row>
    <row r="551" ht="20.25" customHeight="1" spans="1:9">
      <c r="A551" s="20"/>
      <c r="B551" s="114" t="s">
        <v>716</v>
      </c>
      <c r="C551" s="9">
        <v>0</v>
      </c>
      <c r="D551" s="9">
        <v>0</v>
      </c>
      <c r="E551" s="98">
        <v>0</v>
      </c>
      <c r="F551" s="97">
        <v>0</v>
      </c>
      <c r="G551" s="91">
        <f t="shared" si="30"/>
        <v>0</v>
      </c>
      <c r="H551" s="91">
        <f t="shared" si="31"/>
        <v>0</v>
      </c>
      <c r="I551" s="91">
        <f t="shared" si="32"/>
        <v>0</v>
      </c>
    </row>
    <row r="552" ht="20.25" customHeight="1" spans="1:9">
      <c r="A552" s="20"/>
      <c r="B552" s="114" t="s">
        <v>717</v>
      </c>
      <c r="C552" s="9">
        <v>0</v>
      </c>
      <c r="D552" s="9">
        <v>0</v>
      </c>
      <c r="E552" s="98">
        <v>0</v>
      </c>
      <c r="F552" s="97">
        <v>0</v>
      </c>
      <c r="G552" s="91">
        <f t="shared" si="30"/>
        <v>0</v>
      </c>
      <c r="H552" s="91">
        <f t="shared" si="31"/>
        <v>0</v>
      </c>
      <c r="I552" s="91">
        <f t="shared" si="32"/>
        <v>0</v>
      </c>
    </row>
    <row r="553" ht="20.25" customHeight="1" spans="1:9">
      <c r="A553" s="20"/>
      <c r="B553" s="114" t="s">
        <v>718</v>
      </c>
      <c r="C553" s="9">
        <v>0</v>
      </c>
      <c r="D553" s="9">
        <v>0</v>
      </c>
      <c r="E553" s="98">
        <v>0</v>
      </c>
      <c r="F553" s="97">
        <v>0</v>
      </c>
      <c r="G553" s="91">
        <f t="shared" si="30"/>
        <v>0</v>
      </c>
      <c r="H553" s="91">
        <f t="shared" si="31"/>
        <v>0</v>
      </c>
      <c r="I553" s="91">
        <f t="shared" si="32"/>
        <v>0</v>
      </c>
    </row>
    <row r="554" ht="20.25" customHeight="1" spans="1:9">
      <c r="A554" s="20"/>
      <c r="B554" s="114" t="s">
        <v>719</v>
      </c>
      <c r="C554" s="9">
        <v>0</v>
      </c>
      <c r="D554" s="9">
        <v>0</v>
      </c>
      <c r="E554" s="98">
        <v>0</v>
      </c>
      <c r="F554" s="97">
        <v>0</v>
      </c>
      <c r="G554" s="91">
        <f t="shared" si="30"/>
        <v>0</v>
      </c>
      <c r="H554" s="91">
        <f t="shared" si="31"/>
        <v>0</v>
      </c>
      <c r="I554" s="91">
        <f t="shared" si="32"/>
        <v>0</v>
      </c>
    </row>
    <row r="555" ht="20.25" customHeight="1" spans="1:9">
      <c r="A555" s="20"/>
      <c r="B555" s="114" t="s">
        <v>720</v>
      </c>
      <c r="C555" s="9">
        <v>0</v>
      </c>
      <c r="D555" s="9">
        <v>0</v>
      </c>
      <c r="E555" s="98">
        <v>0</v>
      </c>
      <c r="F555" s="97">
        <v>0</v>
      </c>
      <c r="G555" s="91">
        <f t="shared" si="30"/>
        <v>0</v>
      </c>
      <c r="H555" s="91">
        <f t="shared" si="31"/>
        <v>0</v>
      </c>
      <c r="I555" s="91">
        <f t="shared" ref="I555:I618" si="33">IF(E556&lt;&gt;0,(F555/E556)*100,0)</f>
        <v>0</v>
      </c>
    </row>
    <row r="556" ht="20.25" customHeight="1" spans="1:9">
      <c r="A556" s="20"/>
      <c r="B556" s="114" t="s">
        <v>721</v>
      </c>
      <c r="C556" s="9">
        <v>27</v>
      </c>
      <c r="D556" s="9">
        <v>9</v>
      </c>
      <c r="E556" s="98">
        <v>118</v>
      </c>
      <c r="F556" s="97">
        <f>SUM(F557:F562)</f>
        <v>9</v>
      </c>
      <c r="G556" s="91">
        <f t="shared" si="30"/>
        <v>33.3333333333333</v>
      </c>
      <c r="H556" s="91">
        <f t="shared" si="31"/>
        <v>100</v>
      </c>
      <c r="I556" s="91">
        <f t="shared" si="33"/>
        <v>0</v>
      </c>
    </row>
    <row r="557" ht="20.25" customHeight="1" spans="1:9">
      <c r="A557" s="20"/>
      <c r="B557" s="114" t="s">
        <v>722</v>
      </c>
      <c r="C557" s="9">
        <v>0</v>
      </c>
      <c r="D557" s="9">
        <v>0</v>
      </c>
      <c r="E557" s="98">
        <v>0</v>
      </c>
      <c r="F557" s="97">
        <v>0</v>
      </c>
      <c r="G557" s="91">
        <f t="shared" ref="G557:G620" si="34">IF(C557&lt;&gt;0,(F557/C557)*100,0)</f>
        <v>0</v>
      </c>
      <c r="H557" s="91">
        <f t="shared" ref="H557:H620" si="35">IF(D557&lt;&gt;0,(F557/D557)*100,0)</f>
        <v>0</v>
      </c>
      <c r="I557" s="91">
        <f t="shared" si="33"/>
        <v>0</v>
      </c>
    </row>
    <row r="558" ht="20.25" customHeight="1" spans="1:9">
      <c r="A558" s="20"/>
      <c r="B558" s="114" t="s">
        <v>723</v>
      </c>
      <c r="C558" s="9">
        <v>0</v>
      </c>
      <c r="D558" s="9">
        <v>0</v>
      </c>
      <c r="E558" s="98">
        <v>0</v>
      </c>
      <c r="F558" s="97">
        <v>0</v>
      </c>
      <c r="G558" s="91">
        <f t="shared" si="34"/>
        <v>0</v>
      </c>
      <c r="H558" s="91">
        <f t="shared" si="35"/>
        <v>0</v>
      </c>
      <c r="I558" s="91">
        <f t="shared" si="33"/>
        <v>0</v>
      </c>
    </row>
    <row r="559" ht="20.25" customHeight="1" spans="1:9">
      <c r="A559" s="20"/>
      <c r="B559" s="114" t="s">
        <v>724</v>
      </c>
      <c r="C559" s="9">
        <v>0</v>
      </c>
      <c r="D559" s="9">
        <v>0</v>
      </c>
      <c r="E559" s="98">
        <v>0</v>
      </c>
      <c r="F559" s="97">
        <v>0</v>
      </c>
      <c r="G559" s="91">
        <f t="shared" si="34"/>
        <v>0</v>
      </c>
      <c r="H559" s="91">
        <f t="shared" si="35"/>
        <v>0</v>
      </c>
      <c r="I559" s="91">
        <f t="shared" si="33"/>
        <v>0</v>
      </c>
    </row>
    <row r="560" ht="20.25" customHeight="1" spans="1:9">
      <c r="A560" s="20"/>
      <c r="B560" s="114" t="s">
        <v>725</v>
      </c>
      <c r="C560" s="9">
        <v>0</v>
      </c>
      <c r="D560" s="9">
        <v>0</v>
      </c>
      <c r="E560" s="98">
        <v>0</v>
      </c>
      <c r="F560" s="97">
        <v>0</v>
      </c>
      <c r="G560" s="91">
        <f t="shared" si="34"/>
        <v>0</v>
      </c>
      <c r="H560" s="91">
        <f t="shared" si="35"/>
        <v>0</v>
      </c>
      <c r="I560" s="91">
        <f t="shared" si="33"/>
        <v>0</v>
      </c>
    </row>
    <row r="561" ht="20.25" customHeight="1" spans="1:9">
      <c r="A561" s="20"/>
      <c r="B561" s="114" t="s">
        <v>726</v>
      </c>
      <c r="C561" s="9">
        <v>0</v>
      </c>
      <c r="D561" s="9">
        <v>0</v>
      </c>
      <c r="E561" s="98">
        <v>0</v>
      </c>
      <c r="F561" s="97">
        <v>0</v>
      </c>
      <c r="G561" s="91">
        <f t="shared" si="34"/>
        <v>0</v>
      </c>
      <c r="H561" s="91">
        <f t="shared" si="35"/>
        <v>0</v>
      </c>
      <c r="I561" s="91">
        <f t="shared" si="33"/>
        <v>0</v>
      </c>
    </row>
    <row r="562" ht="20.25" customHeight="1" spans="1:9">
      <c r="A562" s="20"/>
      <c r="B562" s="114" t="s">
        <v>727</v>
      </c>
      <c r="C562" s="9">
        <v>0</v>
      </c>
      <c r="D562" s="9">
        <v>0</v>
      </c>
      <c r="E562" s="98">
        <v>118</v>
      </c>
      <c r="F562" s="97">
        <v>9</v>
      </c>
      <c r="G562" s="91">
        <f t="shared" si="34"/>
        <v>0</v>
      </c>
      <c r="H562" s="91">
        <f t="shared" si="35"/>
        <v>0</v>
      </c>
      <c r="I562" s="91">
        <f t="shared" si="33"/>
        <v>0</v>
      </c>
    </row>
    <row r="563" ht="20.25" customHeight="1" spans="1:9">
      <c r="A563" s="20"/>
      <c r="B563" s="114" t="s">
        <v>728</v>
      </c>
      <c r="C563" s="9">
        <v>0</v>
      </c>
      <c r="D563" s="9">
        <v>22</v>
      </c>
      <c r="E563" s="98">
        <v>0</v>
      </c>
      <c r="F563" s="97">
        <f>SUM(F564:F569)</f>
        <v>22</v>
      </c>
      <c r="G563" s="91">
        <f t="shared" si="34"/>
        <v>0</v>
      </c>
      <c r="H563" s="91">
        <f t="shared" si="35"/>
        <v>100</v>
      </c>
      <c r="I563" s="91">
        <f t="shared" si="33"/>
        <v>0</v>
      </c>
    </row>
    <row r="564" ht="20.25" customHeight="1" spans="1:9">
      <c r="A564" s="20"/>
      <c r="B564" s="114" t="s">
        <v>729</v>
      </c>
      <c r="C564" s="9">
        <v>0</v>
      </c>
      <c r="D564" s="9">
        <v>0</v>
      </c>
      <c r="E564" s="98">
        <v>0</v>
      </c>
      <c r="F564" s="97">
        <v>17</v>
      </c>
      <c r="G564" s="91">
        <f t="shared" si="34"/>
        <v>0</v>
      </c>
      <c r="H564" s="91">
        <f t="shared" si="35"/>
        <v>0</v>
      </c>
      <c r="I564" s="91">
        <f t="shared" si="33"/>
        <v>0</v>
      </c>
    </row>
    <row r="565" ht="20.25" customHeight="1" spans="1:9">
      <c r="A565" s="20"/>
      <c r="B565" s="114" t="s">
        <v>730</v>
      </c>
      <c r="C565" s="9">
        <v>0</v>
      </c>
      <c r="D565" s="9">
        <v>0</v>
      </c>
      <c r="E565" s="98">
        <v>0</v>
      </c>
      <c r="F565" s="97">
        <v>0</v>
      </c>
      <c r="G565" s="91">
        <f t="shared" si="34"/>
        <v>0</v>
      </c>
      <c r="H565" s="91">
        <f t="shared" si="35"/>
        <v>0</v>
      </c>
      <c r="I565" s="91">
        <f t="shared" si="33"/>
        <v>0</v>
      </c>
    </row>
    <row r="566" ht="20.25" customHeight="1" spans="1:9">
      <c r="A566" s="20"/>
      <c r="B566" s="114" t="s">
        <v>731</v>
      </c>
      <c r="C566" s="9">
        <v>0</v>
      </c>
      <c r="D566" s="9">
        <v>0</v>
      </c>
      <c r="E566" s="98">
        <v>0</v>
      </c>
      <c r="F566" s="97">
        <v>0</v>
      </c>
      <c r="G566" s="91">
        <f t="shared" si="34"/>
        <v>0</v>
      </c>
      <c r="H566" s="91">
        <f t="shared" si="35"/>
        <v>0</v>
      </c>
      <c r="I566" s="91">
        <f t="shared" si="33"/>
        <v>0</v>
      </c>
    </row>
    <row r="567" ht="20.25" customHeight="1" spans="1:9">
      <c r="A567" s="20"/>
      <c r="B567" s="114" t="s">
        <v>732</v>
      </c>
      <c r="C567" s="9">
        <v>0</v>
      </c>
      <c r="D567" s="9">
        <v>0</v>
      </c>
      <c r="E567" s="98">
        <v>0</v>
      </c>
      <c r="F567" s="97">
        <v>0</v>
      </c>
      <c r="G567" s="91">
        <f t="shared" si="34"/>
        <v>0</v>
      </c>
      <c r="H567" s="91">
        <f t="shared" si="35"/>
        <v>0</v>
      </c>
      <c r="I567" s="91">
        <f t="shared" si="33"/>
        <v>0</v>
      </c>
    </row>
    <row r="568" ht="20.25" customHeight="1" spans="1:9">
      <c r="A568" s="20"/>
      <c r="B568" s="114" t="s">
        <v>733</v>
      </c>
      <c r="C568" s="9">
        <v>0</v>
      </c>
      <c r="D568" s="9">
        <v>0</v>
      </c>
      <c r="E568" s="98">
        <v>0</v>
      </c>
      <c r="F568" s="97">
        <v>5</v>
      </c>
      <c r="G568" s="91">
        <f t="shared" si="34"/>
        <v>0</v>
      </c>
      <c r="H568" s="91">
        <f t="shared" si="35"/>
        <v>0</v>
      </c>
      <c r="I568" s="91">
        <f t="shared" si="33"/>
        <v>0</v>
      </c>
    </row>
    <row r="569" ht="20.25" customHeight="1" spans="1:9">
      <c r="A569" s="20"/>
      <c r="B569" s="114" t="s">
        <v>734</v>
      </c>
      <c r="C569" s="9">
        <v>0</v>
      </c>
      <c r="D569" s="9">
        <v>0</v>
      </c>
      <c r="E569" s="98">
        <v>0</v>
      </c>
      <c r="F569" s="97">
        <v>0</v>
      </c>
      <c r="G569" s="91">
        <f t="shared" si="34"/>
        <v>0</v>
      </c>
      <c r="H569" s="91">
        <f t="shared" si="35"/>
        <v>0</v>
      </c>
      <c r="I569" s="91">
        <f t="shared" si="33"/>
        <v>0</v>
      </c>
    </row>
    <row r="570" ht="20.25" customHeight="1" spans="1:9">
      <c r="A570" s="20"/>
      <c r="B570" s="114" t="s">
        <v>735</v>
      </c>
      <c r="C570" s="9">
        <v>104</v>
      </c>
      <c r="D570" s="9">
        <v>152</v>
      </c>
      <c r="E570" s="98">
        <v>0</v>
      </c>
      <c r="F570" s="97">
        <f>SUM(F571:F575)</f>
        <v>100</v>
      </c>
      <c r="G570" s="91">
        <f t="shared" si="34"/>
        <v>96.1538461538462</v>
      </c>
      <c r="H570" s="91">
        <f t="shared" si="35"/>
        <v>65.7894736842105</v>
      </c>
      <c r="I570" s="91">
        <f t="shared" si="33"/>
        <v>0</v>
      </c>
    </row>
    <row r="571" ht="20.25" customHeight="1" spans="1:9">
      <c r="A571" s="20"/>
      <c r="B571" s="114" t="s">
        <v>736</v>
      </c>
      <c r="C571" s="9">
        <v>0</v>
      </c>
      <c r="D571" s="9">
        <v>0</v>
      </c>
      <c r="E571" s="98">
        <v>0</v>
      </c>
      <c r="F571" s="97">
        <v>54</v>
      </c>
      <c r="G571" s="91">
        <f t="shared" si="34"/>
        <v>0</v>
      </c>
      <c r="H571" s="91">
        <f t="shared" si="35"/>
        <v>0</v>
      </c>
      <c r="I571" s="91">
        <f t="shared" si="33"/>
        <v>0</v>
      </c>
    </row>
    <row r="572" ht="20.25" customHeight="1" spans="1:9">
      <c r="A572" s="20"/>
      <c r="B572" s="114" t="s">
        <v>737</v>
      </c>
      <c r="C572" s="9">
        <v>0</v>
      </c>
      <c r="D572" s="9">
        <v>0</v>
      </c>
      <c r="E572" s="98">
        <v>0</v>
      </c>
      <c r="F572" s="97">
        <v>0</v>
      </c>
      <c r="G572" s="91">
        <f t="shared" si="34"/>
        <v>0</v>
      </c>
      <c r="H572" s="91">
        <f t="shared" si="35"/>
        <v>0</v>
      </c>
      <c r="I572" s="91">
        <f t="shared" si="33"/>
        <v>0</v>
      </c>
    </row>
    <row r="573" ht="20.25" customHeight="1" spans="1:9">
      <c r="A573" s="20"/>
      <c r="B573" s="114" t="s">
        <v>738</v>
      </c>
      <c r="C573" s="9">
        <v>0</v>
      </c>
      <c r="D573" s="9">
        <v>0</v>
      </c>
      <c r="E573" s="98">
        <v>0</v>
      </c>
      <c r="F573" s="97">
        <v>0</v>
      </c>
      <c r="G573" s="91">
        <f t="shared" si="34"/>
        <v>0</v>
      </c>
      <c r="H573" s="91">
        <f t="shared" si="35"/>
        <v>0</v>
      </c>
      <c r="I573" s="91">
        <f t="shared" si="33"/>
        <v>0</v>
      </c>
    </row>
    <row r="574" ht="20.25" customHeight="1" spans="1:9">
      <c r="A574" s="20"/>
      <c r="B574" s="114" t="s">
        <v>739</v>
      </c>
      <c r="C574" s="9">
        <v>0</v>
      </c>
      <c r="D574" s="9">
        <v>0</v>
      </c>
      <c r="E574" s="98">
        <v>0</v>
      </c>
      <c r="F574" s="97">
        <v>44</v>
      </c>
      <c r="G574" s="91">
        <f t="shared" si="34"/>
        <v>0</v>
      </c>
      <c r="H574" s="91">
        <f t="shared" si="35"/>
        <v>0</v>
      </c>
      <c r="I574" s="91">
        <f t="shared" si="33"/>
        <v>0</v>
      </c>
    </row>
    <row r="575" ht="20.25" customHeight="1" spans="1:9">
      <c r="A575" s="20"/>
      <c r="B575" s="114" t="s">
        <v>740</v>
      </c>
      <c r="C575" s="9">
        <v>0</v>
      </c>
      <c r="D575" s="9">
        <v>0</v>
      </c>
      <c r="E575" s="98">
        <v>0</v>
      </c>
      <c r="F575" s="97">
        <v>2</v>
      </c>
      <c r="G575" s="91">
        <f t="shared" si="34"/>
        <v>0</v>
      </c>
      <c r="H575" s="91">
        <f t="shared" si="35"/>
        <v>0</v>
      </c>
      <c r="I575" s="91">
        <f t="shared" si="33"/>
        <v>0</v>
      </c>
    </row>
    <row r="576" ht="20.25" customHeight="1" spans="1:9">
      <c r="A576" s="20"/>
      <c r="B576" s="114" t="s">
        <v>741</v>
      </c>
      <c r="C576" s="9">
        <v>0</v>
      </c>
      <c r="D576" s="9">
        <v>0</v>
      </c>
      <c r="E576" s="98">
        <v>0</v>
      </c>
      <c r="F576" s="97">
        <f>SUM(F577:F578)</f>
        <v>0</v>
      </c>
      <c r="G576" s="91">
        <f t="shared" si="34"/>
        <v>0</v>
      </c>
      <c r="H576" s="91">
        <f t="shared" si="35"/>
        <v>0</v>
      </c>
      <c r="I576" s="91">
        <f t="shared" si="33"/>
        <v>0</v>
      </c>
    </row>
    <row r="577" ht="20.25" customHeight="1" spans="1:9">
      <c r="A577" s="20"/>
      <c r="B577" s="114" t="s">
        <v>742</v>
      </c>
      <c r="C577" s="9">
        <v>0</v>
      </c>
      <c r="D577" s="9">
        <v>0</v>
      </c>
      <c r="E577" s="98">
        <v>0</v>
      </c>
      <c r="F577" s="97">
        <v>0</v>
      </c>
      <c r="G577" s="91">
        <f t="shared" si="34"/>
        <v>0</v>
      </c>
      <c r="H577" s="91">
        <f t="shared" si="35"/>
        <v>0</v>
      </c>
      <c r="I577" s="91">
        <f t="shared" si="33"/>
        <v>0</v>
      </c>
    </row>
    <row r="578" ht="20.25" customHeight="1" spans="1:9">
      <c r="A578" s="20"/>
      <c r="B578" s="114" t="s">
        <v>743</v>
      </c>
      <c r="C578" s="9">
        <v>0</v>
      </c>
      <c r="D578" s="9">
        <v>0</v>
      </c>
      <c r="E578" s="98">
        <v>0</v>
      </c>
      <c r="F578" s="97">
        <v>0</v>
      </c>
      <c r="G578" s="91">
        <f t="shared" si="34"/>
        <v>0</v>
      </c>
      <c r="H578" s="91">
        <f t="shared" si="35"/>
        <v>0</v>
      </c>
      <c r="I578" s="91">
        <f t="shared" si="33"/>
        <v>0</v>
      </c>
    </row>
    <row r="579" ht="20.25" customHeight="1" spans="1:9">
      <c r="A579" s="20"/>
      <c r="B579" s="114" t="s">
        <v>744</v>
      </c>
      <c r="C579" s="9">
        <v>0</v>
      </c>
      <c r="D579" s="9">
        <v>0</v>
      </c>
      <c r="E579" s="98">
        <v>0</v>
      </c>
      <c r="F579" s="97">
        <f>SUM(F580:F581)</f>
        <v>0</v>
      </c>
      <c r="G579" s="91">
        <f t="shared" si="34"/>
        <v>0</v>
      </c>
      <c r="H579" s="91">
        <f t="shared" si="35"/>
        <v>0</v>
      </c>
      <c r="I579" s="91">
        <f t="shared" si="33"/>
        <v>0</v>
      </c>
    </row>
    <row r="580" ht="20.25" customHeight="1" spans="1:9">
      <c r="A580" s="20"/>
      <c r="B580" s="114" t="s">
        <v>745</v>
      </c>
      <c r="C580" s="9">
        <v>0</v>
      </c>
      <c r="D580" s="9">
        <v>0</v>
      </c>
      <c r="E580" s="98">
        <v>0</v>
      </c>
      <c r="F580" s="97">
        <v>0</v>
      </c>
      <c r="G580" s="91">
        <f t="shared" si="34"/>
        <v>0</v>
      </c>
      <c r="H580" s="91">
        <f t="shared" si="35"/>
        <v>0</v>
      </c>
      <c r="I580" s="91">
        <f t="shared" si="33"/>
        <v>0</v>
      </c>
    </row>
    <row r="581" ht="20.25" customHeight="1" spans="1:9">
      <c r="A581" s="20"/>
      <c r="B581" s="114" t="s">
        <v>746</v>
      </c>
      <c r="C581" s="9">
        <v>0</v>
      </c>
      <c r="D581" s="9">
        <v>0</v>
      </c>
      <c r="E581" s="98">
        <v>0</v>
      </c>
      <c r="F581" s="97">
        <v>0</v>
      </c>
      <c r="G581" s="91">
        <f t="shared" si="34"/>
        <v>0</v>
      </c>
      <c r="H581" s="91">
        <f t="shared" si="35"/>
        <v>0</v>
      </c>
      <c r="I581" s="91">
        <f t="shared" si="33"/>
        <v>0</v>
      </c>
    </row>
    <row r="582" ht="20.25" customHeight="1" spans="1:9">
      <c r="A582" s="20"/>
      <c r="B582" s="114" t="s">
        <v>747</v>
      </c>
      <c r="C582" s="9">
        <v>0</v>
      </c>
      <c r="D582" s="9">
        <v>0</v>
      </c>
      <c r="E582" s="98">
        <v>0</v>
      </c>
      <c r="F582" s="97">
        <f>F583</f>
        <v>0</v>
      </c>
      <c r="G582" s="91">
        <f t="shared" si="34"/>
        <v>0</v>
      </c>
      <c r="H582" s="91">
        <f t="shared" si="35"/>
        <v>0</v>
      </c>
      <c r="I582" s="91">
        <f t="shared" si="33"/>
        <v>0</v>
      </c>
    </row>
    <row r="583" ht="20.25" customHeight="1" spans="1:9">
      <c r="A583" s="20"/>
      <c r="B583" s="114" t="s">
        <v>748</v>
      </c>
      <c r="C583" s="9">
        <v>0</v>
      </c>
      <c r="D583" s="9">
        <v>0</v>
      </c>
      <c r="E583" s="98">
        <v>0</v>
      </c>
      <c r="F583" s="97">
        <v>0</v>
      </c>
      <c r="G583" s="91">
        <f t="shared" si="34"/>
        <v>0</v>
      </c>
      <c r="H583" s="91">
        <f t="shared" si="35"/>
        <v>0</v>
      </c>
      <c r="I583" s="91">
        <f t="shared" si="33"/>
        <v>0</v>
      </c>
    </row>
    <row r="584" ht="20.25" customHeight="1" spans="1:9">
      <c r="A584" s="20"/>
      <c r="B584" s="114" t="s">
        <v>749</v>
      </c>
      <c r="C584" s="9">
        <v>0</v>
      </c>
      <c r="D584" s="9">
        <v>22</v>
      </c>
      <c r="E584" s="98">
        <v>22</v>
      </c>
      <c r="F584" s="97">
        <f>F585</f>
        <v>22</v>
      </c>
      <c r="G584" s="91">
        <f t="shared" si="34"/>
        <v>0</v>
      </c>
      <c r="H584" s="91">
        <f t="shared" si="35"/>
        <v>100</v>
      </c>
      <c r="I584" s="91">
        <f t="shared" si="33"/>
        <v>100</v>
      </c>
    </row>
    <row r="585" ht="20.25" customHeight="1" spans="1:9">
      <c r="A585" s="20"/>
      <c r="B585" s="114" t="s">
        <v>750</v>
      </c>
      <c r="C585" s="9">
        <v>0</v>
      </c>
      <c r="D585" s="9">
        <v>0</v>
      </c>
      <c r="E585" s="98">
        <v>22</v>
      </c>
      <c r="F585" s="97">
        <v>22</v>
      </c>
      <c r="G585" s="91">
        <f t="shared" si="34"/>
        <v>0</v>
      </c>
      <c r="H585" s="91">
        <f t="shared" si="35"/>
        <v>0</v>
      </c>
      <c r="I585" s="91">
        <f t="shared" si="33"/>
        <v>550</v>
      </c>
    </row>
    <row r="586" ht="20.25" customHeight="1" spans="1:9">
      <c r="A586" s="20"/>
      <c r="B586" s="114" t="s">
        <v>751</v>
      </c>
      <c r="C586" s="9">
        <v>0</v>
      </c>
      <c r="D586" s="9">
        <v>0</v>
      </c>
      <c r="E586" s="98">
        <v>4</v>
      </c>
      <c r="F586" s="97">
        <f>SUM(F587:F591)</f>
        <v>0</v>
      </c>
      <c r="G586" s="91">
        <f t="shared" si="34"/>
        <v>0</v>
      </c>
      <c r="H586" s="91">
        <f t="shared" si="35"/>
        <v>0</v>
      </c>
      <c r="I586" s="91">
        <f t="shared" si="33"/>
        <v>0</v>
      </c>
    </row>
    <row r="587" ht="20.25" customHeight="1" spans="1:9">
      <c r="A587" s="20"/>
      <c r="B587" s="114" t="s">
        <v>752</v>
      </c>
      <c r="C587" s="9">
        <v>0</v>
      </c>
      <c r="D587" s="9">
        <v>0</v>
      </c>
      <c r="E587" s="98">
        <v>4</v>
      </c>
      <c r="F587" s="97">
        <v>0</v>
      </c>
      <c r="G587" s="91">
        <f t="shared" si="34"/>
        <v>0</v>
      </c>
      <c r="H587" s="91">
        <f t="shared" si="35"/>
        <v>0</v>
      </c>
      <c r="I587" s="91">
        <f t="shared" si="33"/>
        <v>0</v>
      </c>
    </row>
    <row r="588" ht="20.25" customHeight="1" spans="1:9">
      <c r="A588" s="20"/>
      <c r="B588" s="114" t="s">
        <v>753</v>
      </c>
      <c r="C588" s="9">
        <v>0</v>
      </c>
      <c r="D588" s="9">
        <v>0</v>
      </c>
      <c r="E588" s="98">
        <v>0</v>
      </c>
      <c r="F588" s="97">
        <v>0</v>
      </c>
      <c r="G588" s="91">
        <f t="shared" si="34"/>
        <v>0</v>
      </c>
      <c r="H588" s="91">
        <f t="shared" si="35"/>
        <v>0</v>
      </c>
      <c r="I588" s="91">
        <f t="shared" si="33"/>
        <v>0</v>
      </c>
    </row>
    <row r="589" ht="20.25" customHeight="1" spans="1:9">
      <c r="A589" s="20"/>
      <c r="B589" s="114" t="s">
        <v>754</v>
      </c>
      <c r="C589" s="9">
        <v>0</v>
      </c>
      <c r="D589" s="9">
        <v>0</v>
      </c>
      <c r="E589" s="98">
        <v>0</v>
      </c>
      <c r="F589" s="97">
        <v>0</v>
      </c>
      <c r="G589" s="91">
        <f t="shared" si="34"/>
        <v>0</v>
      </c>
      <c r="H589" s="91">
        <f t="shared" si="35"/>
        <v>0</v>
      </c>
      <c r="I589" s="91">
        <f t="shared" si="33"/>
        <v>0</v>
      </c>
    </row>
    <row r="590" ht="20.25" customHeight="1" spans="1:9">
      <c r="A590" s="20"/>
      <c r="B590" s="114" t="s">
        <v>755</v>
      </c>
      <c r="C590" s="9">
        <v>0</v>
      </c>
      <c r="D590" s="9">
        <v>0</v>
      </c>
      <c r="E590" s="98">
        <v>0</v>
      </c>
      <c r="F590" s="97">
        <v>0</v>
      </c>
      <c r="G590" s="91">
        <f t="shared" si="34"/>
        <v>0</v>
      </c>
      <c r="H590" s="91">
        <f t="shared" si="35"/>
        <v>0</v>
      </c>
      <c r="I590" s="91">
        <f t="shared" si="33"/>
        <v>0</v>
      </c>
    </row>
    <row r="591" ht="20.25" customHeight="1" spans="1:9">
      <c r="A591" s="20"/>
      <c r="B591" s="114" t="s">
        <v>756</v>
      </c>
      <c r="C591" s="9">
        <v>0</v>
      </c>
      <c r="D591" s="9">
        <v>0</v>
      </c>
      <c r="E591" s="98">
        <v>0</v>
      </c>
      <c r="F591" s="97">
        <v>0</v>
      </c>
      <c r="G591" s="91">
        <f t="shared" si="34"/>
        <v>0</v>
      </c>
      <c r="H591" s="91">
        <f t="shared" si="35"/>
        <v>0</v>
      </c>
      <c r="I591" s="91">
        <f t="shared" si="33"/>
        <v>0</v>
      </c>
    </row>
    <row r="592" ht="20.25" customHeight="1" spans="1:9">
      <c r="A592" s="20"/>
      <c r="B592" s="114" t="s">
        <v>757</v>
      </c>
      <c r="C592" s="9">
        <v>0</v>
      </c>
      <c r="D592" s="9">
        <v>0</v>
      </c>
      <c r="E592" s="98">
        <v>0</v>
      </c>
      <c r="F592" s="97">
        <f>F593</f>
        <v>0</v>
      </c>
      <c r="G592" s="91">
        <f t="shared" si="34"/>
        <v>0</v>
      </c>
      <c r="H592" s="91">
        <f t="shared" si="35"/>
        <v>0</v>
      </c>
      <c r="I592" s="91">
        <f t="shared" si="33"/>
        <v>0</v>
      </c>
    </row>
    <row r="593" ht="20.25" customHeight="1" spans="1:9">
      <c r="A593" s="20"/>
      <c r="B593" s="114" t="s">
        <v>758</v>
      </c>
      <c r="C593" s="9">
        <v>0</v>
      </c>
      <c r="D593" s="9">
        <v>0</v>
      </c>
      <c r="E593" s="98">
        <v>0</v>
      </c>
      <c r="F593" s="97">
        <v>0</v>
      </c>
      <c r="G593" s="91">
        <f t="shared" si="34"/>
        <v>0</v>
      </c>
      <c r="H593" s="91">
        <f t="shared" si="35"/>
        <v>0</v>
      </c>
      <c r="I593" s="91">
        <f t="shared" si="33"/>
        <v>0</v>
      </c>
    </row>
    <row r="594" ht="20.25" customHeight="1" spans="1:9">
      <c r="A594" s="20"/>
      <c r="B594" s="114" t="s">
        <v>759</v>
      </c>
      <c r="C594" s="9">
        <v>0</v>
      </c>
      <c r="D594" s="9">
        <v>0</v>
      </c>
      <c r="E594" s="98">
        <v>0</v>
      </c>
      <c r="F594" s="97">
        <f>F595</f>
        <v>0</v>
      </c>
      <c r="G594" s="91">
        <f t="shared" si="34"/>
        <v>0</v>
      </c>
      <c r="H594" s="91">
        <f t="shared" si="35"/>
        <v>0</v>
      </c>
      <c r="I594" s="91">
        <f t="shared" si="33"/>
        <v>0</v>
      </c>
    </row>
    <row r="595" ht="20.25" customHeight="1" spans="1:9">
      <c r="A595" s="20"/>
      <c r="B595" s="114" t="s">
        <v>760</v>
      </c>
      <c r="C595" s="9">
        <v>0</v>
      </c>
      <c r="D595" s="9">
        <v>0</v>
      </c>
      <c r="E595" s="98">
        <v>0</v>
      </c>
      <c r="F595" s="97">
        <v>0</v>
      </c>
      <c r="G595" s="91">
        <f t="shared" si="34"/>
        <v>0</v>
      </c>
      <c r="H595" s="91">
        <f t="shared" si="35"/>
        <v>0</v>
      </c>
      <c r="I595" s="91">
        <f t="shared" si="33"/>
        <v>0</v>
      </c>
    </row>
    <row r="596" ht="20.25" customHeight="1" spans="1:9">
      <c r="A596" s="20"/>
      <c r="B596" s="114" t="s">
        <v>761</v>
      </c>
      <c r="C596" s="9">
        <v>0</v>
      </c>
      <c r="D596" s="9">
        <v>0</v>
      </c>
      <c r="E596" s="98">
        <v>0</v>
      </c>
      <c r="F596" s="97">
        <f>SUM(F597:F606)</f>
        <v>0</v>
      </c>
      <c r="G596" s="91">
        <f t="shared" si="34"/>
        <v>0</v>
      </c>
      <c r="H596" s="91">
        <f t="shared" si="35"/>
        <v>0</v>
      </c>
      <c r="I596" s="91">
        <f t="shared" si="33"/>
        <v>0</v>
      </c>
    </row>
    <row r="597" ht="20.25" customHeight="1" spans="1:9">
      <c r="A597" s="20"/>
      <c r="B597" s="114" t="s">
        <v>762</v>
      </c>
      <c r="C597" s="9">
        <v>0</v>
      </c>
      <c r="D597" s="9">
        <v>0</v>
      </c>
      <c r="E597" s="98">
        <v>0</v>
      </c>
      <c r="F597" s="97">
        <v>0</v>
      </c>
      <c r="G597" s="91">
        <f t="shared" si="34"/>
        <v>0</v>
      </c>
      <c r="H597" s="91">
        <f t="shared" si="35"/>
        <v>0</v>
      </c>
      <c r="I597" s="91">
        <f t="shared" si="33"/>
        <v>0</v>
      </c>
    </row>
    <row r="598" ht="20.25" customHeight="1" spans="1:9">
      <c r="A598" s="20"/>
      <c r="B598" s="114" t="s">
        <v>763</v>
      </c>
      <c r="C598" s="9">
        <v>0</v>
      </c>
      <c r="D598" s="9">
        <v>0</v>
      </c>
      <c r="E598" s="98">
        <v>0</v>
      </c>
      <c r="F598" s="97">
        <v>0</v>
      </c>
      <c r="G598" s="91">
        <f t="shared" si="34"/>
        <v>0</v>
      </c>
      <c r="H598" s="91">
        <f t="shared" si="35"/>
        <v>0</v>
      </c>
      <c r="I598" s="91">
        <f t="shared" si="33"/>
        <v>0</v>
      </c>
    </row>
    <row r="599" ht="20.25" customHeight="1" spans="1:9">
      <c r="A599" s="20"/>
      <c r="B599" s="114" t="s">
        <v>764</v>
      </c>
      <c r="C599" s="9">
        <v>0</v>
      </c>
      <c r="D599" s="9">
        <v>0</v>
      </c>
      <c r="E599" s="98">
        <v>0</v>
      </c>
      <c r="F599" s="97">
        <v>0</v>
      </c>
      <c r="G599" s="91">
        <f t="shared" si="34"/>
        <v>0</v>
      </c>
      <c r="H599" s="91">
        <f t="shared" si="35"/>
        <v>0</v>
      </c>
      <c r="I599" s="91">
        <f t="shared" si="33"/>
        <v>0</v>
      </c>
    </row>
    <row r="600" ht="20.25" customHeight="1" spans="1:9">
      <c r="A600" s="20"/>
      <c r="B600" s="114" t="s">
        <v>765</v>
      </c>
      <c r="C600" s="9">
        <v>0</v>
      </c>
      <c r="D600" s="9">
        <v>0</v>
      </c>
      <c r="E600" s="98">
        <v>0</v>
      </c>
      <c r="F600" s="97">
        <v>0</v>
      </c>
      <c r="G600" s="91">
        <f t="shared" si="34"/>
        <v>0</v>
      </c>
      <c r="H600" s="91">
        <f t="shared" si="35"/>
        <v>0</v>
      </c>
      <c r="I600" s="91">
        <f t="shared" si="33"/>
        <v>0</v>
      </c>
    </row>
    <row r="601" ht="20.25" customHeight="1" spans="1:9">
      <c r="A601" s="20"/>
      <c r="B601" s="114" t="s">
        <v>766</v>
      </c>
      <c r="C601" s="9">
        <v>0</v>
      </c>
      <c r="D601" s="9">
        <v>0</v>
      </c>
      <c r="E601" s="98">
        <v>0</v>
      </c>
      <c r="F601" s="97">
        <v>0</v>
      </c>
      <c r="G601" s="91">
        <f t="shared" si="34"/>
        <v>0</v>
      </c>
      <c r="H601" s="91">
        <f t="shared" si="35"/>
        <v>0</v>
      </c>
      <c r="I601" s="91">
        <f t="shared" si="33"/>
        <v>0</v>
      </c>
    </row>
    <row r="602" ht="20.25" customHeight="1" spans="1:9">
      <c r="A602" s="20"/>
      <c r="B602" s="114" t="s">
        <v>767</v>
      </c>
      <c r="C602" s="9">
        <v>0</v>
      </c>
      <c r="D602" s="9">
        <v>0</v>
      </c>
      <c r="E602" s="98">
        <v>0</v>
      </c>
      <c r="F602" s="97">
        <v>0</v>
      </c>
      <c r="G602" s="91">
        <f t="shared" si="34"/>
        <v>0</v>
      </c>
      <c r="H602" s="91">
        <f t="shared" si="35"/>
        <v>0</v>
      </c>
      <c r="I602" s="91">
        <f t="shared" si="33"/>
        <v>0</v>
      </c>
    </row>
    <row r="603" ht="20.25" customHeight="1" spans="1:9">
      <c r="A603" s="20"/>
      <c r="B603" s="114" t="s">
        <v>768</v>
      </c>
      <c r="C603" s="9">
        <v>0</v>
      </c>
      <c r="D603" s="9">
        <v>0</v>
      </c>
      <c r="E603" s="98">
        <v>0</v>
      </c>
      <c r="F603" s="97">
        <v>0</v>
      </c>
      <c r="G603" s="91">
        <f t="shared" si="34"/>
        <v>0</v>
      </c>
      <c r="H603" s="91">
        <f t="shared" si="35"/>
        <v>0</v>
      </c>
      <c r="I603" s="91">
        <f t="shared" si="33"/>
        <v>0</v>
      </c>
    </row>
    <row r="604" ht="20.25" customHeight="1" spans="1:9">
      <c r="A604" s="20"/>
      <c r="B604" s="114" t="s">
        <v>769</v>
      </c>
      <c r="C604" s="9">
        <v>0</v>
      </c>
      <c r="D604" s="9">
        <v>0</v>
      </c>
      <c r="E604" s="98">
        <v>0</v>
      </c>
      <c r="F604" s="97">
        <v>0</v>
      </c>
      <c r="G604" s="91">
        <f t="shared" si="34"/>
        <v>0</v>
      </c>
      <c r="H604" s="91">
        <f t="shared" si="35"/>
        <v>0</v>
      </c>
      <c r="I604" s="91">
        <f t="shared" si="33"/>
        <v>0</v>
      </c>
    </row>
    <row r="605" ht="20.25" customHeight="1" spans="1:9">
      <c r="A605" s="20"/>
      <c r="B605" s="114" t="s">
        <v>770</v>
      </c>
      <c r="C605" s="9">
        <v>0</v>
      </c>
      <c r="D605" s="9">
        <v>0</v>
      </c>
      <c r="E605" s="98">
        <v>0</v>
      </c>
      <c r="F605" s="97">
        <v>0</v>
      </c>
      <c r="G605" s="91">
        <f t="shared" si="34"/>
        <v>0</v>
      </c>
      <c r="H605" s="91">
        <f t="shared" si="35"/>
        <v>0</v>
      </c>
      <c r="I605" s="91">
        <f t="shared" si="33"/>
        <v>0</v>
      </c>
    </row>
    <row r="606" ht="20.25" customHeight="1" spans="1:9">
      <c r="A606" s="20"/>
      <c r="B606" s="114" t="s">
        <v>771</v>
      </c>
      <c r="C606" s="9">
        <v>0</v>
      </c>
      <c r="D606" s="9">
        <v>0</v>
      </c>
      <c r="E606" s="98">
        <v>0</v>
      </c>
      <c r="F606" s="97">
        <v>0</v>
      </c>
      <c r="G606" s="91">
        <f t="shared" si="34"/>
        <v>0</v>
      </c>
      <c r="H606" s="91">
        <f t="shared" si="35"/>
        <v>0</v>
      </c>
      <c r="I606" s="91">
        <f t="shared" si="33"/>
        <v>0</v>
      </c>
    </row>
    <row r="607" ht="20.25" customHeight="1" spans="1:9">
      <c r="A607" s="20"/>
      <c r="B607" s="114" t="s">
        <v>772</v>
      </c>
      <c r="C607" s="9">
        <v>89</v>
      </c>
      <c r="D607" s="9">
        <v>89</v>
      </c>
      <c r="E607" s="98">
        <v>12</v>
      </c>
      <c r="F607" s="97">
        <f>F608</f>
        <v>89</v>
      </c>
      <c r="G607" s="91">
        <f t="shared" si="34"/>
        <v>100</v>
      </c>
      <c r="H607" s="91">
        <f t="shared" si="35"/>
        <v>100</v>
      </c>
      <c r="I607" s="91">
        <f t="shared" si="33"/>
        <v>741.666666666667</v>
      </c>
    </row>
    <row r="608" ht="20.25" customHeight="1" spans="1:9">
      <c r="A608" s="20"/>
      <c r="B608" s="114" t="s">
        <v>773</v>
      </c>
      <c r="C608" s="9">
        <v>0</v>
      </c>
      <c r="D608" s="9">
        <v>0</v>
      </c>
      <c r="E608" s="98">
        <v>12</v>
      </c>
      <c r="F608" s="97">
        <v>89</v>
      </c>
      <c r="G608" s="91">
        <f t="shared" si="34"/>
        <v>0</v>
      </c>
      <c r="H608" s="91">
        <f t="shared" si="35"/>
        <v>0</v>
      </c>
      <c r="I608" s="91">
        <f t="shared" si="33"/>
        <v>1.06078665077473</v>
      </c>
    </row>
    <row r="609" ht="20.25" customHeight="1" spans="1:9">
      <c r="A609" s="20" t="s">
        <v>774</v>
      </c>
      <c r="B609" s="114" t="s">
        <v>70</v>
      </c>
      <c r="C609" s="9">
        <v>25971</v>
      </c>
      <c r="D609" s="9">
        <v>20496</v>
      </c>
      <c r="E609" s="98">
        <v>8390</v>
      </c>
      <c r="F609" s="97">
        <f>SUM(F610,F621,F623,F626,F628,F630)</f>
        <v>20496</v>
      </c>
      <c r="G609" s="91">
        <f t="shared" si="34"/>
        <v>78.9187940395056</v>
      </c>
      <c r="H609" s="91">
        <f t="shared" si="35"/>
        <v>100</v>
      </c>
      <c r="I609" s="91">
        <f t="shared" si="33"/>
        <v>667.839687194526</v>
      </c>
    </row>
    <row r="610" ht="20.25" customHeight="1" spans="1:9">
      <c r="A610" s="20"/>
      <c r="B610" s="114" t="s">
        <v>775</v>
      </c>
      <c r="C610" s="9">
        <v>6757</v>
      </c>
      <c r="D610" s="9">
        <v>4470</v>
      </c>
      <c r="E610" s="98">
        <v>3069</v>
      </c>
      <c r="F610" s="97">
        <f>SUM(F611:F620)</f>
        <v>4470</v>
      </c>
      <c r="G610" s="91">
        <f t="shared" si="34"/>
        <v>66.1536184697351</v>
      </c>
      <c r="H610" s="91">
        <f t="shared" si="35"/>
        <v>100</v>
      </c>
      <c r="I610" s="91">
        <f t="shared" si="33"/>
        <v>293.307086614173</v>
      </c>
    </row>
    <row r="611" ht="20.25" customHeight="1" spans="1:9">
      <c r="A611" s="20"/>
      <c r="B611" s="114" t="s">
        <v>776</v>
      </c>
      <c r="C611" s="9">
        <v>0</v>
      </c>
      <c r="D611" s="9">
        <v>0</v>
      </c>
      <c r="E611" s="98">
        <v>1524</v>
      </c>
      <c r="F611" s="97">
        <v>906</v>
      </c>
      <c r="G611" s="91">
        <f t="shared" si="34"/>
        <v>0</v>
      </c>
      <c r="H611" s="91">
        <f t="shared" si="35"/>
        <v>0</v>
      </c>
      <c r="I611" s="91">
        <f t="shared" si="33"/>
        <v>1161.53846153846</v>
      </c>
    </row>
    <row r="612" ht="20.25" customHeight="1" spans="1:9">
      <c r="A612" s="20"/>
      <c r="B612" s="114" t="s">
        <v>777</v>
      </c>
      <c r="C612" s="9">
        <v>0</v>
      </c>
      <c r="D612" s="9">
        <v>0</v>
      </c>
      <c r="E612" s="98">
        <v>78</v>
      </c>
      <c r="F612" s="97">
        <v>0</v>
      </c>
      <c r="G612" s="91">
        <f t="shared" si="34"/>
        <v>0</v>
      </c>
      <c r="H612" s="91">
        <f t="shared" si="35"/>
        <v>0</v>
      </c>
      <c r="I612" s="91">
        <f t="shared" si="33"/>
        <v>0</v>
      </c>
    </row>
    <row r="613" ht="20.25" customHeight="1" spans="1:9">
      <c r="A613" s="20"/>
      <c r="B613" s="114" t="s">
        <v>778</v>
      </c>
      <c r="C613" s="9">
        <v>0</v>
      </c>
      <c r="D613" s="9">
        <v>0</v>
      </c>
      <c r="E613" s="98">
        <v>0</v>
      </c>
      <c r="F613" s="97">
        <v>0</v>
      </c>
      <c r="G613" s="91">
        <f t="shared" si="34"/>
        <v>0</v>
      </c>
      <c r="H613" s="91">
        <f t="shared" si="35"/>
        <v>0</v>
      </c>
      <c r="I613" s="91">
        <f t="shared" si="33"/>
        <v>0</v>
      </c>
    </row>
    <row r="614" ht="20.25" customHeight="1" spans="1:9">
      <c r="A614" s="20"/>
      <c r="B614" s="114" t="s">
        <v>779</v>
      </c>
      <c r="C614" s="9">
        <v>0</v>
      </c>
      <c r="D614" s="9">
        <v>0</v>
      </c>
      <c r="E614" s="98">
        <v>653</v>
      </c>
      <c r="F614" s="97">
        <v>826</v>
      </c>
      <c r="G614" s="91">
        <f t="shared" si="34"/>
        <v>0</v>
      </c>
      <c r="H614" s="91">
        <f t="shared" si="35"/>
        <v>0</v>
      </c>
      <c r="I614" s="91">
        <f t="shared" si="33"/>
        <v>0</v>
      </c>
    </row>
    <row r="615" ht="20.25" customHeight="1" spans="1:9">
      <c r="A615" s="20"/>
      <c r="B615" s="114" t="s">
        <v>780</v>
      </c>
      <c r="C615" s="9">
        <v>0</v>
      </c>
      <c r="D615" s="9">
        <v>0</v>
      </c>
      <c r="E615" s="98">
        <v>0</v>
      </c>
      <c r="F615" s="97">
        <v>0</v>
      </c>
      <c r="G615" s="91">
        <f t="shared" si="34"/>
        <v>0</v>
      </c>
      <c r="H615" s="91">
        <f t="shared" si="35"/>
        <v>0</v>
      </c>
      <c r="I615" s="91">
        <f t="shared" si="33"/>
        <v>0</v>
      </c>
    </row>
    <row r="616" ht="20.25" customHeight="1" spans="1:9">
      <c r="A616" s="20"/>
      <c r="B616" s="114" t="s">
        <v>781</v>
      </c>
      <c r="C616" s="9">
        <v>0</v>
      </c>
      <c r="D616" s="9">
        <v>0</v>
      </c>
      <c r="E616" s="98">
        <v>202</v>
      </c>
      <c r="F616" s="97">
        <v>8</v>
      </c>
      <c r="G616" s="91">
        <f t="shared" si="34"/>
        <v>0</v>
      </c>
      <c r="H616" s="91">
        <f t="shared" si="35"/>
        <v>0</v>
      </c>
      <c r="I616" s="91">
        <f t="shared" si="33"/>
        <v>0</v>
      </c>
    </row>
    <row r="617" ht="20.25" customHeight="1" spans="1:9">
      <c r="A617" s="20"/>
      <c r="B617" s="114" t="s">
        <v>782</v>
      </c>
      <c r="C617" s="9">
        <v>0</v>
      </c>
      <c r="D617" s="9">
        <v>0</v>
      </c>
      <c r="E617" s="98">
        <v>0</v>
      </c>
      <c r="F617" s="97">
        <v>0</v>
      </c>
      <c r="G617" s="91">
        <f t="shared" si="34"/>
        <v>0</v>
      </c>
      <c r="H617" s="91">
        <f t="shared" si="35"/>
        <v>0</v>
      </c>
      <c r="I617" s="91">
        <f t="shared" si="33"/>
        <v>0</v>
      </c>
    </row>
    <row r="618" ht="20.25" customHeight="1" spans="1:9">
      <c r="A618" s="20"/>
      <c r="B618" s="114" t="s">
        <v>783</v>
      </c>
      <c r="C618" s="9">
        <v>0</v>
      </c>
      <c r="D618" s="9">
        <v>0</v>
      </c>
      <c r="E618" s="98">
        <v>0</v>
      </c>
      <c r="F618" s="97">
        <v>0</v>
      </c>
      <c r="G618" s="91">
        <f t="shared" si="34"/>
        <v>0</v>
      </c>
      <c r="H618" s="91">
        <f t="shared" si="35"/>
        <v>0</v>
      </c>
      <c r="I618" s="91">
        <f t="shared" si="33"/>
        <v>0</v>
      </c>
    </row>
    <row r="619" ht="20.25" customHeight="1" spans="1:9">
      <c r="A619" s="20"/>
      <c r="B619" s="114" t="s">
        <v>784</v>
      </c>
      <c r="C619" s="9">
        <v>0</v>
      </c>
      <c r="D619" s="9">
        <v>0</v>
      </c>
      <c r="E619" s="98">
        <v>0</v>
      </c>
      <c r="F619" s="97">
        <v>0</v>
      </c>
      <c r="G619" s="91">
        <f t="shared" si="34"/>
        <v>0</v>
      </c>
      <c r="H619" s="91">
        <f t="shared" si="35"/>
        <v>0</v>
      </c>
      <c r="I619" s="91">
        <f t="shared" ref="I619:I682" si="36">IF(E620&lt;&gt;0,(F619/E620)*100,0)</f>
        <v>0</v>
      </c>
    </row>
    <row r="620" ht="20.25" customHeight="1" spans="1:9">
      <c r="A620" s="20"/>
      <c r="B620" s="114" t="s">
        <v>785</v>
      </c>
      <c r="C620" s="9">
        <v>0</v>
      </c>
      <c r="D620" s="9">
        <v>0</v>
      </c>
      <c r="E620" s="98">
        <v>612</v>
      </c>
      <c r="F620" s="97">
        <v>2730</v>
      </c>
      <c r="G620" s="91">
        <f t="shared" si="34"/>
        <v>0</v>
      </c>
      <c r="H620" s="91">
        <f t="shared" si="35"/>
        <v>0</v>
      </c>
      <c r="I620" s="91">
        <f t="shared" si="36"/>
        <v>0</v>
      </c>
    </row>
    <row r="621" ht="20.25" customHeight="1" spans="1:9">
      <c r="A621" s="20"/>
      <c r="B621" s="114" t="s">
        <v>786</v>
      </c>
      <c r="C621" s="9">
        <v>0</v>
      </c>
      <c r="D621" s="9">
        <v>0</v>
      </c>
      <c r="E621" s="98">
        <v>0</v>
      </c>
      <c r="F621" s="97">
        <f>F622</f>
        <v>0</v>
      </c>
      <c r="G621" s="91">
        <f t="shared" ref="G621:G684" si="37">IF(C621&lt;&gt;0,(F621/C621)*100,0)</f>
        <v>0</v>
      </c>
      <c r="H621" s="91">
        <f t="shared" ref="H621:H684" si="38">IF(D621&lt;&gt;0,(F621/D621)*100,0)</f>
        <v>0</v>
      </c>
      <c r="I621" s="91">
        <f t="shared" si="36"/>
        <v>0</v>
      </c>
    </row>
    <row r="622" ht="20.25" customHeight="1" spans="1:9">
      <c r="A622" s="20"/>
      <c r="B622" s="114" t="s">
        <v>787</v>
      </c>
      <c r="C622" s="9">
        <v>0</v>
      </c>
      <c r="D622" s="9">
        <v>0</v>
      </c>
      <c r="E622" s="98">
        <v>0</v>
      </c>
      <c r="F622" s="97">
        <v>0</v>
      </c>
      <c r="G622" s="91">
        <f t="shared" si="37"/>
        <v>0</v>
      </c>
      <c r="H622" s="91">
        <f t="shared" si="38"/>
        <v>0</v>
      </c>
      <c r="I622" s="91">
        <f t="shared" si="36"/>
        <v>0</v>
      </c>
    </row>
    <row r="623" ht="20.25" customHeight="1" spans="1:9">
      <c r="A623" s="20"/>
      <c r="B623" s="114" t="s">
        <v>788</v>
      </c>
      <c r="C623" s="9">
        <v>1299</v>
      </c>
      <c r="D623" s="9">
        <v>6916</v>
      </c>
      <c r="E623" s="98">
        <v>1063</v>
      </c>
      <c r="F623" s="97">
        <f>SUM(F624:F625)</f>
        <v>6916</v>
      </c>
      <c r="G623" s="91">
        <f t="shared" si="37"/>
        <v>532.409545804465</v>
      </c>
      <c r="H623" s="91">
        <f t="shared" si="38"/>
        <v>100</v>
      </c>
      <c r="I623" s="91">
        <f t="shared" si="36"/>
        <v>2800</v>
      </c>
    </row>
    <row r="624" ht="20.25" customHeight="1" spans="1:9">
      <c r="A624" s="20"/>
      <c r="B624" s="114" t="s">
        <v>789</v>
      </c>
      <c r="C624" s="9">
        <v>0</v>
      </c>
      <c r="D624" s="9">
        <v>0</v>
      </c>
      <c r="E624" s="98">
        <v>247</v>
      </c>
      <c r="F624" s="97">
        <v>6040</v>
      </c>
      <c r="G624" s="91">
        <f t="shared" si="37"/>
        <v>0</v>
      </c>
      <c r="H624" s="91">
        <f t="shared" si="38"/>
        <v>0</v>
      </c>
      <c r="I624" s="91">
        <f t="shared" si="36"/>
        <v>740.196078431373</v>
      </c>
    </row>
    <row r="625" ht="20.25" customHeight="1" spans="1:9">
      <c r="A625" s="20"/>
      <c r="B625" s="114" t="s">
        <v>790</v>
      </c>
      <c r="C625" s="9">
        <v>0</v>
      </c>
      <c r="D625" s="9">
        <v>0</v>
      </c>
      <c r="E625" s="98">
        <v>816</v>
      </c>
      <c r="F625" s="97">
        <v>876</v>
      </c>
      <c r="G625" s="91">
        <f t="shared" si="37"/>
        <v>0</v>
      </c>
      <c r="H625" s="91">
        <f t="shared" si="38"/>
        <v>0</v>
      </c>
      <c r="I625" s="91">
        <f t="shared" si="36"/>
        <v>20.5730389854392</v>
      </c>
    </row>
    <row r="626" ht="20.25" customHeight="1" spans="1:9">
      <c r="A626" s="20"/>
      <c r="B626" s="114" t="s">
        <v>791</v>
      </c>
      <c r="C626" s="9">
        <v>16596</v>
      </c>
      <c r="D626" s="9">
        <v>9109</v>
      </c>
      <c r="E626" s="98">
        <v>4258</v>
      </c>
      <c r="F626" s="97">
        <f t="shared" ref="F626:F630" si="39">F627</f>
        <v>9109</v>
      </c>
      <c r="G626" s="91">
        <f t="shared" si="37"/>
        <v>54.8867196914919</v>
      </c>
      <c r="H626" s="91">
        <f t="shared" si="38"/>
        <v>100</v>
      </c>
      <c r="I626" s="91">
        <f t="shared" si="36"/>
        <v>213.926726162518</v>
      </c>
    </row>
    <row r="627" ht="20.25" customHeight="1" spans="1:9">
      <c r="A627" s="20"/>
      <c r="B627" s="114" t="s">
        <v>792</v>
      </c>
      <c r="C627" s="9">
        <v>0</v>
      </c>
      <c r="D627" s="9">
        <v>0</v>
      </c>
      <c r="E627" s="98">
        <v>4258</v>
      </c>
      <c r="F627" s="97">
        <v>9109</v>
      </c>
      <c r="G627" s="91">
        <f t="shared" si="37"/>
        <v>0</v>
      </c>
      <c r="H627" s="91">
        <f t="shared" si="38"/>
        <v>0</v>
      </c>
      <c r="I627" s="91">
        <f t="shared" si="36"/>
        <v>0</v>
      </c>
    </row>
    <row r="628" ht="20.25" customHeight="1" spans="1:9">
      <c r="A628" s="20"/>
      <c r="B628" s="114" t="s">
        <v>793</v>
      </c>
      <c r="C628" s="9">
        <v>0</v>
      </c>
      <c r="D628" s="9">
        <v>0</v>
      </c>
      <c r="E628" s="98">
        <v>0</v>
      </c>
      <c r="F628" s="97">
        <f t="shared" si="39"/>
        <v>0</v>
      </c>
      <c r="G628" s="91">
        <f t="shared" si="37"/>
        <v>0</v>
      </c>
      <c r="H628" s="91">
        <f t="shared" si="38"/>
        <v>0</v>
      </c>
      <c r="I628" s="91">
        <f t="shared" si="36"/>
        <v>0</v>
      </c>
    </row>
    <row r="629" ht="20.25" customHeight="1" spans="1:9">
      <c r="A629" s="20"/>
      <c r="B629" s="114" t="s">
        <v>794</v>
      </c>
      <c r="C629" s="9">
        <v>0</v>
      </c>
      <c r="D629" s="9">
        <v>0</v>
      </c>
      <c r="E629" s="98">
        <v>0</v>
      </c>
      <c r="F629" s="97">
        <v>0</v>
      </c>
      <c r="G629" s="91">
        <f t="shared" si="37"/>
        <v>0</v>
      </c>
      <c r="H629" s="91">
        <f t="shared" si="38"/>
        <v>0</v>
      </c>
      <c r="I629" s="91">
        <f t="shared" si="36"/>
        <v>0</v>
      </c>
    </row>
    <row r="630" ht="20.25" customHeight="1" spans="1:9">
      <c r="A630" s="20"/>
      <c r="B630" s="114" t="s">
        <v>795</v>
      </c>
      <c r="C630" s="9">
        <v>1319</v>
      </c>
      <c r="D630" s="9">
        <v>1</v>
      </c>
      <c r="E630" s="98">
        <v>0</v>
      </c>
      <c r="F630" s="97">
        <f t="shared" si="39"/>
        <v>1</v>
      </c>
      <c r="G630" s="91">
        <f t="shared" si="37"/>
        <v>0.0758150113722517</v>
      </c>
      <c r="H630" s="91">
        <f t="shared" si="38"/>
        <v>100</v>
      </c>
      <c r="I630" s="91">
        <f t="shared" si="36"/>
        <v>0</v>
      </c>
    </row>
    <row r="631" ht="20.25" customHeight="1" spans="1:9">
      <c r="A631" s="20"/>
      <c r="B631" s="114" t="s">
        <v>796</v>
      </c>
      <c r="C631" s="9">
        <v>0</v>
      </c>
      <c r="D631" s="9">
        <v>0</v>
      </c>
      <c r="E631" s="98">
        <v>0</v>
      </c>
      <c r="F631" s="97">
        <v>1</v>
      </c>
      <c r="G631" s="91">
        <f t="shared" si="37"/>
        <v>0</v>
      </c>
      <c r="H631" s="91">
        <f t="shared" si="38"/>
        <v>0</v>
      </c>
      <c r="I631" s="91">
        <f t="shared" si="36"/>
        <v>0.00758207597240124</v>
      </c>
    </row>
    <row r="632" ht="20.25" customHeight="1" spans="1:9">
      <c r="A632" s="20" t="s">
        <v>797</v>
      </c>
      <c r="B632" s="114" t="s">
        <v>71</v>
      </c>
      <c r="C632" s="9">
        <v>22170</v>
      </c>
      <c r="D632" s="9">
        <v>21085</v>
      </c>
      <c r="E632" s="98">
        <v>13189</v>
      </c>
      <c r="F632" s="97">
        <f>SUM(F633,F659,F681,F709,F720,F727,F733,F736)</f>
        <v>18558</v>
      </c>
      <c r="G632" s="91">
        <f t="shared" si="37"/>
        <v>83.7077131258457</v>
      </c>
      <c r="H632" s="91">
        <f t="shared" si="38"/>
        <v>88.0151766658762</v>
      </c>
      <c r="I632" s="91">
        <f t="shared" si="36"/>
        <v>405.284996724176</v>
      </c>
    </row>
    <row r="633" ht="20.25" customHeight="1" spans="1:9">
      <c r="A633" s="20"/>
      <c r="B633" s="114" t="s">
        <v>798</v>
      </c>
      <c r="C633" s="9">
        <v>4504</v>
      </c>
      <c r="D633" s="9">
        <v>7504</v>
      </c>
      <c r="E633" s="98">
        <v>4579</v>
      </c>
      <c r="F633" s="97">
        <f>SUM(F634:F658)</f>
        <v>7428</v>
      </c>
      <c r="G633" s="91">
        <f t="shared" si="37"/>
        <v>164.920071047957</v>
      </c>
      <c r="H633" s="91">
        <f t="shared" si="38"/>
        <v>98.9872068230277</v>
      </c>
      <c r="I633" s="91">
        <f t="shared" si="36"/>
        <v>2250.90909090909</v>
      </c>
    </row>
    <row r="634" ht="20.25" customHeight="1" spans="1:9">
      <c r="A634" s="20"/>
      <c r="B634" s="114" t="s">
        <v>799</v>
      </c>
      <c r="C634" s="9">
        <v>0</v>
      </c>
      <c r="D634" s="9">
        <v>0</v>
      </c>
      <c r="E634" s="98">
        <v>330</v>
      </c>
      <c r="F634" s="97">
        <v>369</v>
      </c>
      <c r="G634" s="91">
        <f t="shared" si="37"/>
        <v>0</v>
      </c>
      <c r="H634" s="91">
        <f t="shared" si="38"/>
        <v>0</v>
      </c>
      <c r="I634" s="91">
        <f t="shared" si="36"/>
        <v>0</v>
      </c>
    </row>
    <row r="635" ht="20.25" customHeight="1" spans="1:9">
      <c r="A635" s="20"/>
      <c r="B635" s="114" t="s">
        <v>800</v>
      </c>
      <c r="C635" s="9">
        <v>0</v>
      </c>
      <c r="D635" s="9">
        <v>0</v>
      </c>
      <c r="E635" s="98">
        <v>0</v>
      </c>
      <c r="F635" s="97">
        <v>3</v>
      </c>
      <c r="G635" s="91">
        <f t="shared" si="37"/>
        <v>0</v>
      </c>
      <c r="H635" s="91">
        <f t="shared" si="38"/>
        <v>0</v>
      </c>
      <c r="I635" s="91">
        <f t="shared" si="36"/>
        <v>0</v>
      </c>
    </row>
    <row r="636" ht="20.25" customHeight="1" spans="1:9">
      <c r="A636" s="20"/>
      <c r="B636" s="114" t="s">
        <v>801</v>
      </c>
      <c r="C636" s="9">
        <v>0</v>
      </c>
      <c r="D636" s="9">
        <v>0</v>
      </c>
      <c r="E636" s="98">
        <v>0</v>
      </c>
      <c r="F636" s="97">
        <v>0</v>
      </c>
      <c r="G636" s="91">
        <f t="shared" si="37"/>
        <v>0</v>
      </c>
      <c r="H636" s="91">
        <f t="shared" si="38"/>
        <v>0</v>
      </c>
      <c r="I636" s="91">
        <f t="shared" si="36"/>
        <v>0</v>
      </c>
    </row>
    <row r="637" ht="20.25" customHeight="1" spans="1:9">
      <c r="A637" s="20"/>
      <c r="B637" s="114" t="s">
        <v>802</v>
      </c>
      <c r="C637" s="9">
        <v>0</v>
      </c>
      <c r="D637" s="9">
        <v>0</v>
      </c>
      <c r="E637" s="98">
        <v>1677</v>
      </c>
      <c r="F637" s="97">
        <v>1688</v>
      </c>
      <c r="G637" s="91">
        <f t="shared" si="37"/>
        <v>0</v>
      </c>
      <c r="H637" s="91">
        <f t="shared" si="38"/>
        <v>0</v>
      </c>
      <c r="I637" s="91">
        <f t="shared" si="36"/>
        <v>0</v>
      </c>
    </row>
    <row r="638" ht="20.25" customHeight="1" spans="1:9">
      <c r="A638" s="20"/>
      <c r="B638" s="114" t="s">
        <v>803</v>
      </c>
      <c r="C638" s="9">
        <v>0</v>
      </c>
      <c r="D638" s="9">
        <v>0</v>
      </c>
      <c r="E638" s="98">
        <v>0</v>
      </c>
      <c r="F638" s="97">
        <v>0</v>
      </c>
      <c r="G638" s="91">
        <f t="shared" si="37"/>
        <v>0</v>
      </c>
      <c r="H638" s="91">
        <f t="shared" si="38"/>
        <v>0</v>
      </c>
      <c r="I638" s="91">
        <f t="shared" si="36"/>
        <v>0</v>
      </c>
    </row>
    <row r="639" ht="20.25" customHeight="1" spans="1:9">
      <c r="A639" s="20"/>
      <c r="B639" s="114" t="s">
        <v>804</v>
      </c>
      <c r="C639" s="9">
        <v>0</v>
      </c>
      <c r="D639" s="9">
        <v>0</v>
      </c>
      <c r="E639" s="98">
        <v>401</v>
      </c>
      <c r="F639" s="97">
        <v>372</v>
      </c>
      <c r="G639" s="91">
        <f t="shared" si="37"/>
        <v>0</v>
      </c>
      <c r="H639" s="91">
        <f t="shared" si="38"/>
        <v>0</v>
      </c>
      <c r="I639" s="91">
        <f t="shared" si="36"/>
        <v>89.2086330935252</v>
      </c>
    </row>
    <row r="640" ht="20.25" customHeight="1" spans="1:9">
      <c r="A640" s="20"/>
      <c r="B640" s="114" t="s">
        <v>805</v>
      </c>
      <c r="C640" s="9">
        <v>0</v>
      </c>
      <c r="D640" s="9">
        <v>0</v>
      </c>
      <c r="E640" s="98">
        <v>417</v>
      </c>
      <c r="F640" s="97">
        <v>110</v>
      </c>
      <c r="G640" s="91">
        <f t="shared" si="37"/>
        <v>0</v>
      </c>
      <c r="H640" s="91">
        <f t="shared" si="38"/>
        <v>0</v>
      </c>
      <c r="I640" s="91">
        <f t="shared" si="36"/>
        <v>846.153846153846</v>
      </c>
    </row>
    <row r="641" ht="20.25" customHeight="1" spans="1:9">
      <c r="A641" s="20"/>
      <c r="B641" s="114" t="s">
        <v>806</v>
      </c>
      <c r="C641" s="9">
        <v>0</v>
      </c>
      <c r="D641" s="9">
        <v>0</v>
      </c>
      <c r="E641" s="98">
        <v>13</v>
      </c>
      <c r="F641" s="97">
        <v>13</v>
      </c>
      <c r="G641" s="91">
        <f t="shared" si="37"/>
        <v>0</v>
      </c>
      <c r="H641" s="91">
        <f t="shared" si="38"/>
        <v>0</v>
      </c>
      <c r="I641" s="91">
        <f t="shared" si="36"/>
        <v>0</v>
      </c>
    </row>
    <row r="642" ht="20.25" customHeight="1" spans="1:9">
      <c r="A642" s="20"/>
      <c r="B642" s="114" t="s">
        <v>807</v>
      </c>
      <c r="C642" s="9">
        <v>0</v>
      </c>
      <c r="D642" s="9">
        <v>0</v>
      </c>
      <c r="E642" s="98">
        <v>0</v>
      </c>
      <c r="F642" s="97">
        <v>0</v>
      </c>
      <c r="G642" s="91">
        <f t="shared" si="37"/>
        <v>0</v>
      </c>
      <c r="H642" s="91">
        <f t="shared" si="38"/>
        <v>0</v>
      </c>
      <c r="I642" s="91">
        <f t="shared" si="36"/>
        <v>0</v>
      </c>
    </row>
    <row r="643" ht="20.25" customHeight="1" spans="1:9">
      <c r="A643" s="20"/>
      <c r="B643" s="114" t="s">
        <v>808</v>
      </c>
      <c r="C643" s="9">
        <v>0</v>
      </c>
      <c r="D643" s="9">
        <v>0</v>
      </c>
      <c r="E643" s="98">
        <v>5</v>
      </c>
      <c r="F643" s="97">
        <v>0</v>
      </c>
      <c r="G643" s="91">
        <f t="shared" si="37"/>
        <v>0</v>
      </c>
      <c r="H643" s="91">
        <f t="shared" si="38"/>
        <v>0</v>
      </c>
      <c r="I643" s="91">
        <f t="shared" si="36"/>
        <v>0</v>
      </c>
    </row>
    <row r="644" ht="20.25" customHeight="1" spans="1:9">
      <c r="A644" s="20"/>
      <c r="B644" s="114" t="s">
        <v>809</v>
      </c>
      <c r="C644" s="9">
        <v>0</v>
      </c>
      <c r="D644" s="9">
        <v>0</v>
      </c>
      <c r="E644" s="98">
        <v>0</v>
      </c>
      <c r="F644" s="97">
        <v>0</v>
      </c>
      <c r="G644" s="91">
        <f t="shared" si="37"/>
        <v>0</v>
      </c>
      <c r="H644" s="91">
        <f t="shared" si="38"/>
        <v>0</v>
      </c>
      <c r="I644" s="91">
        <f t="shared" si="36"/>
        <v>0</v>
      </c>
    </row>
    <row r="645" ht="20.25" customHeight="1" spans="1:9">
      <c r="A645" s="20"/>
      <c r="B645" s="114" t="s">
        <v>810</v>
      </c>
      <c r="C645" s="9">
        <v>0</v>
      </c>
      <c r="D645" s="9">
        <v>0</v>
      </c>
      <c r="E645" s="98">
        <v>0</v>
      </c>
      <c r="F645" s="97">
        <v>0</v>
      </c>
      <c r="G645" s="91">
        <f t="shared" si="37"/>
        <v>0</v>
      </c>
      <c r="H645" s="91">
        <f t="shared" si="38"/>
        <v>0</v>
      </c>
      <c r="I645" s="91">
        <f t="shared" si="36"/>
        <v>0</v>
      </c>
    </row>
    <row r="646" ht="20.25" customHeight="1" spans="1:9">
      <c r="A646" s="20"/>
      <c r="B646" s="114" t="s">
        <v>811</v>
      </c>
      <c r="C646" s="9">
        <v>0</v>
      </c>
      <c r="D646" s="9">
        <v>0</v>
      </c>
      <c r="E646" s="98">
        <v>12</v>
      </c>
      <c r="F646" s="97">
        <v>0</v>
      </c>
      <c r="G646" s="91">
        <f t="shared" si="37"/>
        <v>0</v>
      </c>
      <c r="H646" s="91">
        <f t="shared" si="38"/>
        <v>0</v>
      </c>
      <c r="I646" s="91">
        <f t="shared" si="36"/>
        <v>0</v>
      </c>
    </row>
    <row r="647" ht="20.25" customHeight="1" spans="1:9">
      <c r="A647" s="20"/>
      <c r="B647" s="114" t="s">
        <v>812</v>
      </c>
      <c r="C647" s="9">
        <v>0</v>
      </c>
      <c r="D647" s="9">
        <v>0</v>
      </c>
      <c r="E647" s="98">
        <v>0</v>
      </c>
      <c r="F647" s="97">
        <v>4</v>
      </c>
      <c r="G647" s="91">
        <f t="shared" si="37"/>
        <v>0</v>
      </c>
      <c r="H647" s="91">
        <f t="shared" si="38"/>
        <v>0</v>
      </c>
      <c r="I647" s="91">
        <f t="shared" si="36"/>
        <v>0</v>
      </c>
    </row>
    <row r="648" ht="20.25" customHeight="1" spans="1:9">
      <c r="A648" s="20"/>
      <c r="B648" s="114" t="s">
        <v>813</v>
      </c>
      <c r="C648" s="9">
        <v>0</v>
      </c>
      <c r="D648" s="9">
        <v>0</v>
      </c>
      <c r="E648" s="98">
        <v>0</v>
      </c>
      <c r="F648" s="97">
        <v>0</v>
      </c>
      <c r="G648" s="91">
        <f t="shared" si="37"/>
        <v>0</v>
      </c>
      <c r="H648" s="91">
        <f t="shared" si="38"/>
        <v>0</v>
      </c>
      <c r="I648" s="91">
        <f t="shared" si="36"/>
        <v>0</v>
      </c>
    </row>
    <row r="649" ht="20.25" customHeight="1" spans="1:9">
      <c r="A649" s="20"/>
      <c r="B649" s="114" t="s">
        <v>814</v>
      </c>
      <c r="C649" s="9">
        <v>0</v>
      </c>
      <c r="D649" s="9">
        <v>0</v>
      </c>
      <c r="E649" s="98">
        <v>11</v>
      </c>
      <c r="F649" s="97">
        <v>256</v>
      </c>
      <c r="G649" s="91">
        <f t="shared" si="37"/>
        <v>0</v>
      </c>
      <c r="H649" s="91">
        <f t="shared" si="38"/>
        <v>0</v>
      </c>
      <c r="I649" s="91">
        <f t="shared" si="36"/>
        <v>1828.57142857143</v>
      </c>
    </row>
    <row r="650" ht="20.25" customHeight="1" spans="1:9">
      <c r="A650" s="20"/>
      <c r="B650" s="114" t="s">
        <v>815</v>
      </c>
      <c r="C650" s="9">
        <v>0</v>
      </c>
      <c r="D650" s="9">
        <v>0</v>
      </c>
      <c r="E650" s="98">
        <v>14</v>
      </c>
      <c r="F650" s="97">
        <v>26</v>
      </c>
      <c r="G650" s="91">
        <f t="shared" si="37"/>
        <v>0</v>
      </c>
      <c r="H650" s="91">
        <f t="shared" si="38"/>
        <v>0</v>
      </c>
      <c r="I650" s="91">
        <f t="shared" si="36"/>
        <v>200</v>
      </c>
    </row>
    <row r="651" ht="20.25" customHeight="1" spans="1:9">
      <c r="A651" s="20"/>
      <c r="B651" s="114" t="s">
        <v>816</v>
      </c>
      <c r="C651" s="9">
        <v>0</v>
      </c>
      <c r="D651" s="9">
        <v>0</v>
      </c>
      <c r="E651" s="98">
        <v>13</v>
      </c>
      <c r="F651" s="97">
        <v>63</v>
      </c>
      <c r="G651" s="91">
        <f t="shared" si="37"/>
        <v>0</v>
      </c>
      <c r="H651" s="91">
        <f t="shared" si="38"/>
        <v>0</v>
      </c>
      <c r="I651" s="91">
        <f t="shared" si="36"/>
        <v>105</v>
      </c>
    </row>
    <row r="652" ht="20.25" customHeight="1" spans="1:9">
      <c r="A652" s="20"/>
      <c r="B652" s="114" t="s">
        <v>817</v>
      </c>
      <c r="C652" s="9">
        <v>0</v>
      </c>
      <c r="D652" s="9">
        <v>0</v>
      </c>
      <c r="E652" s="98">
        <v>60</v>
      </c>
      <c r="F652" s="97">
        <v>81</v>
      </c>
      <c r="G652" s="91">
        <f t="shared" si="37"/>
        <v>0</v>
      </c>
      <c r="H652" s="91">
        <f t="shared" si="38"/>
        <v>0</v>
      </c>
      <c r="I652" s="91">
        <f t="shared" si="36"/>
        <v>1157.14285714286</v>
      </c>
    </row>
    <row r="653" ht="20.25" customHeight="1" spans="1:9">
      <c r="A653" s="20"/>
      <c r="B653" s="114" t="s">
        <v>818</v>
      </c>
      <c r="C653" s="9">
        <v>0</v>
      </c>
      <c r="D653" s="9">
        <v>0</v>
      </c>
      <c r="E653" s="98">
        <v>7</v>
      </c>
      <c r="F653" s="97">
        <v>0</v>
      </c>
      <c r="G653" s="91">
        <f t="shared" si="37"/>
        <v>0</v>
      </c>
      <c r="H653" s="91">
        <f t="shared" si="38"/>
        <v>0</v>
      </c>
      <c r="I653" s="91">
        <f t="shared" si="36"/>
        <v>0</v>
      </c>
    </row>
    <row r="654" ht="20.25" customHeight="1" spans="1:9">
      <c r="A654" s="20"/>
      <c r="B654" s="114" t="s">
        <v>819</v>
      </c>
      <c r="C654" s="9">
        <v>0</v>
      </c>
      <c r="D654" s="9">
        <v>0</v>
      </c>
      <c r="E654" s="98">
        <v>0</v>
      </c>
      <c r="F654" s="97">
        <v>0</v>
      </c>
      <c r="G654" s="91">
        <f t="shared" si="37"/>
        <v>0</v>
      </c>
      <c r="H654" s="91">
        <f t="shared" si="38"/>
        <v>0</v>
      </c>
      <c r="I654" s="91">
        <f t="shared" si="36"/>
        <v>0</v>
      </c>
    </row>
    <row r="655" ht="20.25" customHeight="1" spans="1:9">
      <c r="A655" s="20"/>
      <c r="B655" s="114" t="s">
        <v>820</v>
      </c>
      <c r="C655" s="9">
        <v>0</v>
      </c>
      <c r="D655" s="9">
        <v>0</v>
      </c>
      <c r="E655" s="98">
        <v>0</v>
      </c>
      <c r="F655" s="97">
        <v>0</v>
      </c>
      <c r="G655" s="91">
        <f t="shared" si="37"/>
        <v>0</v>
      </c>
      <c r="H655" s="91">
        <f t="shared" si="38"/>
        <v>0</v>
      </c>
      <c r="I655" s="91">
        <f t="shared" si="36"/>
        <v>0</v>
      </c>
    </row>
    <row r="656" ht="20.25" customHeight="1" spans="1:9">
      <c r="A656" s="20"/>
      <c r="B656" s="114" t="s">
        <v>821</v>
      </c>
      <c r="C656" s="9">
        <v>0</v>
      </c>
      <c r="D656" s="9">
        <v>0</v>
      </c>
      <c r="E656" s="98">
        <v>0</v>
      </c>
      <c r="F656" s="97">
        <v>0</v>
      </c>
      <c r="G656" s="91">
        <f t="shared" si="37"/>
        <v>0</v>
      </c>
      <c r="H656" s="91">
        <f t="shared" si="38"/>
        <v>0</v>
      </c>
      <c r="I656" s="91">
        <f t="shared" si="36"/>
        <v>0</v>
      </c>
    </row>
    <row r="657" ht="20.25" customHeight="1" spans="1:9">
      <c r="A657" s="20"/>
      <c r="B657" s="114" t="s">
        <v>822</v>
      </c>
      <c r="C657" s="9">
        <v>0</v>
      </c>
      <c r="D657" s="9">
        <v>0</v>
      </c>
      <c r="E657" s="98">
        <v>1316</v>
      </c>
      <c r="F657" s="97">
        <v>4373</v>
      </c>
      <c r="G657" s="91">
        <f t="shared" si="37"/>
        <v>0</v>
      </c>
      <c r="H657" s="91">
        <f t="shared" si="38"/>
        <v>0</v>
      </c>
      <c r="I657" s="91">
        <f t="shared" si="36"/>
        <v>1443.23432343234</v>
      </c>
    </row>
    <row r="658" ht="20.25" customHeight="1" spans="1:9">
      <c r="A658" s="20"/>
      <c r="B658" s="114" t="s">
        <v>823</v>
      </c>
      <c r="C658" s="9">
        <v>0</v>
      </c>
      <c r="D658" s="9">
        <v>0</v>
      </c>
      <c r="E658" s="98">
        <v>303</v>
      </c>
      <c r="F658" s="97">
        <v>70</v>
      </c>
      <c r="G658" s="91">
        <f t="shared" si="37"/>
        <v>0</v>
      </c>
      <c r="H658" s="91">
        <f t="shared" si="38"/>
        <v>0</v>
      </c>
      <c r="I658" s="91">
        <f t="shared" si="36"/>
        <v>6.2780269058296</v>
      </c>
    </row>
    <row r="659" ht="20.25" customHeight="1" spans="1:9">
      <c r="A659" s="20"/>
      <c r="B659" s="114" t="s">
        <v>824</v>
      </c>
      <c r="C659" s="9">
        <v>1509</v>
      </c>
      <c r="D659" s="9">
        <v>2267</v>
      </c>
      <c r="E659" s="98">
        <v>1115</v>
      </c>
      <c r="F659" s="97">
        <f>SUM(F660:F680)</f>
        <v>1994</v>
      </c>
      <c r="G659" s="91">
        <f t="shared" si="37"/>
        <v>132.140490390987</v>
      </c>
      <c r="H659" s="91">
        <f t="shared" si="38"/>
        <v>87.9576532862814</v>
      </c>
      <c r="I659" s="91">
        <f t="shared" si="36"/>
        <v>1101.65745856354</v>
      </c>
    </row>
    <row r="660" ht="20.25" customHeight="1" spans="1:9">
      <c r="A660" s="20"/>
      <c r="B660" s="114" t="s">
        <v>825</v>
      </c>
      <c r="C660" s="9">
        <v>0</v>
      </c>
      <c r="D660" s="9">
        <v>0</v>
      </c>
      <c r="E660" s="98">
        <v>181</v>
      </c>
      <c r="F660" s="97">
        <v>201</v>
      </c>
      <c r="G660" s="91">
        <f t="shared" si="37"/>
        <v>0</v>
      </c>
      <c r="H660" s="91">
        <f t="shared" si="38"/>
        <v>0</v>
      </c>
      <c r="I660" s="91">
        <f t="shared" si="36"/>
        <v>0</v>
      </c>
    </row>
    <row r="661" ht="20.25" customHeight="1" spans="1:9">
      <c r="A661" s="20"/>
      <c r="B661" s="114" t="s">
        <v>826</v>
      </c>
      <c r="C661" s="9">
        <v>0</v>
      </c>
      <c r="D661" s="9">
        <v>0</v>
      </c>
      <c r="E661" s="98">
        <v>0</v>
      </c>
      <c r="F661" s="97">
        <v>0</v>
      </c>
      <c r="G661" s="91">
        <f t="shared" si="37"/>
        <v>0</v>
      </c>
      <c r="H661" s="91">
        <f t="shared" si="38"/>
        <v>0</v>
      </c>
      <c r="I661" s="91">
        <f t="shared" si="36"/>
        <v>0</v>
      </c>
    </row>
    <row r="662" ht="20.25" customHeight="1" spans="1:9">
      <c r="A662" s="20"/>
      <c r="B662" s="114" t="s">
        <v>827</v>
      </c>
      <c r="C662" s="9">
        <v>0</v>
      </c>
      <c r="D662" s="9">
        <v>0</v>
      </c>
      <c r="E662" s="98">
        <v>0</v>
      </c>
      <c r="F662" s="97">
        <v>6</v>
      </c>
      <c r="G662" s="91">
        <f t="shared" si="37"/>
        <v>0</v>
      </c>
      <c r="H662" s="91">
        <f t="shared" si="38"/>
        <v>0</v>
      </c>
      <c r="I662" s="91">
        <f t="shared" si="36"/>
        <v>0.805369127516779</v>
      </c>
    </row>
    <row r="663" ht="20.25" customHeight="1" spans="1:9">
      <c r="A663" s="20"/>
      <c r="B663" s="114" t="s">
        <v>828</v>
      </c>
      <c r="C663" s="9">
        <v>0</v>
      </c>
      <c r="D663" s="9">
        <v>0</v>
      </c>
      <c r="E663" s="98">
        <v>745</v>
      </c>
      <c r="F663" s="97">
        <v>745</v>
      </c>
      <c r="G663" s="91">
        <f t="shared" si="37"/>
        <v>0</v>
      </c>
      <c r="H663" s="91">
        <f t="shared" si="38"/>
        <v>0</v>
      </c>
      <c r="I663" s="91">
        <f t="shared" si="36"/>
        <v>74500</v>
      </c>
    </row>
    <row r="664" ht="20.25" customHeight="1" spans="1:9">
      <c r="A664" s="20"/>
      <c r="B664" s="114" t="s">
        <v>829</v>
      </c>
      <c r="C664" s="9">
        <v>0</v>
      </c>
      <c r="D664" s="9">
        <v>0</v>
      </c>
      <c r="E664" s="98">
        <v>1</v>
      </c>
      <c r="F664" s="97">
        <v>335</v>
      </c>
      <c r="G664" s="91">
        <f t="shared" si="37"/>
        <v>0</v>
      </c>
      <c r="H664" s="91">
        <f t="shared" si="38"/>
        <v>0</v>
      </c>
      <c r="I664" s="91">
        <f t="shared" si="36"/>
        <v>0</v>
      </c>
    </row>
    <row r="665" ht="20.25" customHeight="1" spans="1:9">
      <c r="A665" s="20"/>
      <c r="B665" s="114" t="s">
        <v>830</v>
      </c>
      <c r="C665" s="9">
        <v>0</v>
      </c>
      <c r="D665" s="9">
        <v>0</v>
      </c>
      <c r="E665" s="98">
        <v>0</v>
      </c>
      <c r="F665" s="97">
        <v>0</v>
      </c>
      <c r="G665" s="91">
        <f t="shared" si="37"/>
        <v>0</v>
      </c>
      <c r="H665" s="91">
        <f t="shared" si="38"/>
        <v>0</v>
      </c>
      <c r="I665" s="91">
        <f t="shared" si="36"/>
        <v>0</v>
      </c>
    </row>
    <row r="666" ht="20.25" customHeight="1" spans="1:9">
      <c r="A666" s="20"/>
      <c r="B666" s="114" t="s">
        <v>831</v>
      </c>
      <c r="C666" s="9">
        <v>0</v>
      </c>
      <c r="D666" s="9">
        <v>0</v>
      </c>
      <c r="E666" s="98">
        <v>0</v>
      </c>
      <c r="F666" s="97">
        <v>6</v>
      </c>
      <c r="G666" s="91">
        <f t="shared" si="37"/>
        <v>0</v>
      </c>
      <c r="H666" s="91">
        <f t="shared" si="38"/>
        <v>0</v>
      </c>
      <c r="I666" s="91">
        <f t="shared" si="36"/>
        <v>0</v>
      </c>
    </row>
    <row r="667" ht="20.25" customHeight="1" spans="1:9">
      <c r="A667" s="20"/>
      <c r="B667" s="114" t="s">
        <v>832</v>
      </c>
      <c r="C667" s="9">
        <v>0</v>
      </c>
      <c r="D667" s="9">
        <v>0</v>
      </c>
      <c r="E667" s="98">
        <v>0</v>
      </c>
      <c r="F667" s="97">
        <v>274</v>
      </c>
      <c r="G667" s="91">
        <f t="shared" si="37"/>
        <v>0</v>
      </c>
      <c r="H667" s="91">
        <f t="shared" si="38"/>
        <v>0</v>
      </c>
      <c r="I667" s="91">
        <f t="shared" si="36"/>
        <v>2740</v>
      </c>
    </row>
    <row r="668" ht="20.25" customHeight="1" spans="1:9">
      <c r="A668" s="20"/>
      <c r="B668" s="114" t="s">
        <v>833</v>
      </c>
      <c r="C668" s="9">
        <v>0</v>
      </c>
      <c r="D668" s="9">
        <v>0</v>
      </c>
      <c r="E668" s="98">
        <v>10</v>
      </c>
      <c r="F668" s="97">
        <v>23</v>
      </c>
      <c r="G668" s="91">
        <f t="shared" si="37"/>
        <v>0</v>
      </c>
      <c r="H668" s="91">
        <f t="shared" si="38"/>
        <v>0</v>
      </c>
      <c r="I668" s="91">
        <f t="shared" si="36"/>
        <v>0</v>
      </c>
    </row>
    <row r="669" ht="20.25" customHeight="1" spans="1:9">
      <c r="A669" s="20"/>
      <c r="B669" s="114" t="s">
        <v>834</v>
      </c>
      <c r="C669" s="9">
        <v>0</v>
      </c>
      <c r="D669" s="9">
        <v>0</v>
      </c>
      <c r="E669" s="98">
        <v>0</v>
      </c>
      <c r="F669" s="97">
        <v>0</v>
      </c>
      <c r="G669" s="91">
        <f t="shared" si="37"/>
        <v>0</v>
      </c>
      <c r="H669" s="91">
        <f t="shared" si="38"/>
        <v>0</v>
      </c>
      <c r="I669" s="91">
        <f t="shared" si="36"/>
        <v>0</v>
      </c>
    </row>
    <row r="670" ht="20.25" customHeight="1" spans="1:9">
      <c r="A670" s="20"/>
      <c r="B670" s="114" t="s">
        <v>835</v>
      </c>
      <c r="C670" s="9">
        <v>0</v>
      </c>
      <c r="D670" s="9">
        <v>0</v>
      </c>
      <c r="E670" s="98">
        <v>2</v>
      </c>
      <c r="F670" s="97">
        <v>0</v>
      </c>
      <c r="G670" s="91">
        <f t="shared" si="37"/>
        <v>0</v>
      </c>
      <c r="H670" s="91">
        <f t="shared" si="38"/>
        <v>0</v>
      </c>
      <c r="I670" s="91">
        <f t="shared" si="36"/>
        <v>0</v>
      </c>
    </row>
    <row r="671" ht="20.25" customHeight="1" spans="1:9">
      <c r="A671" s="20"/>
      <c r="B671" s="114" t="s">
        <v>836</v>
      </c>
      <c r="C671" s="9">
        <v>0</v>
      </c>
      <c r="D671" s="9">
        <v>0</v>
      </c>
      <c r="E671" s="98">
        <v>0</v>
      </c>
      <c r="F671" s="97">
        <v>0</v>
      </c>
      <c r="G671" s="91">
        <f t="shared" si="37"/>
        <v>0</v>
      </c>
      <c r="H671" s="91">
        <f t="shared" si="38"/>
        <v>0</v>
      </c>
      <c r="I671" s="91">
        <f t="shared" si="36"/>
        <v>0</v>
      </c>
    </row>
    <row r="672" ht="20.25" customHeight="1" spans="1:9">
      <c r="A672" s="20"/>
      <c r="B672" s="114" t="s">
        <v>837</v>
      </c>
      <c r="C672" s="9">
        <v>0</v>
      </c>
      <c r="D672" s="9">
        <v>0</v>
      </c>
      <c r="E672" s="98">
        <v>0</v>
      </c>
      <c r="F672" s="97">
        <v>0</v>
      </c>
      <c r="G672" s="91">
        <f t="shared" si="37"/>
        <v>0</v>
      </c>
      <c r="H672" s="91">
        <f t="shared" si="38"/>
        <v>0</v>
      </c>
      <c r="I672" s="91">
        <f t="shared" si="36"/>
        <v>0</v>
      </c>
    </row>
    <row r="673" ht="20.25" customHeight="1" spans="1:9">
      <c r="A673" s="20"/>
      <c r="B673" s="114" t="s">
        <v>838</v>
      </c>
      <c r="C673" s="9">
        <v>0</v>
      </c>
      <c r="D673" s="9">
        <v>0</v>
      </c>
      <c r="E673" s="98">
        <v>0</v>
      </c>
      <c r="F673" s="97">
        <v>0</v>
      </c>
      <c r="G673" s="91">
        <f t="shared" si="37"/>
        <v>0</v>
      </c>
      <c r="H673" s="91">
        <f t="shared" si="38"/>
        <v>0</v>
      </c>
      <c r="I673" s="91">
        <f t="shared" si="36"/>
        <v>0</v>
      </c>
    </row>
    <row r="674" ht="20.25" customHeight="1" spans="1:9">
      <c r="A674" s="20"/>
      <c r="B674" s="114" t="s">
        <v>839</v>
      </c>
      <c r="C674" s="9">
        <v>0</v>
      </c>
      <c r="D674" s="9">
        <v>0</v>
      </c>
      <c r="E674" s="98">
        <v>0</v>
      </c>
      <c r="F674" s="97">
        <v>0</v>
      </c>
      <c r="G674" s="91">
        <f t="shared" si="37"/>
        <v>0</v>
      </c>
      <c r="H674" s="91">
        <f t="shared" si="38"/>
        <v>0</v>
      </c>
      <c r="I674" s="91">
        <f t="shared" si="36"/>
        <v>0</v>
      </c>
    </row>
    <row r="675" ht="20.25" customHeight="1" spans="1:9">
      <c r="A675" s="20"/>
      <c r="B675" s="114" t="s">
        <v>840</v>
      </c>
      <c r="C675" s="9">
        <v>0</v>
      </c>
      <c r="D675" s="9">
        <v>0</v>
      </c>
      <c r="E675" s="98">
        <v>0</v>
      </c>
      <c r="F675" s="97">
        <v>0</v>
      </c>
      <c r="G675" s="91">
        <f t="shared" si="37"/>
        <v>0</v>
      </c>
      <c r="H675" s="91">
        <f t="shared" si="38"/>
        <v>0</v>
      </c>
      <c r="I675" s="91">
        <f t="shared" si="36"/>
        <v>0</v>
      </c>
    </row>
    <row r="676" ht="20.25" customHeight="1" spans="1:9">
      <c r="A676" s="20"/>
      <c r="B676" s="114" t="s">
        <v>841</v>
      </c>
      <c r="C676" s="9">
        <v>0</v>
      </c>
      <c r="D676" s="9">
        <v>0</v>
      </c>
      <c r="E676" s="98">
        <v>0</v>
      </c>
      <c r="F676" s="97">
        <v>0</v>
      </c>
      <c r="G676" s="91">
        <f t="shared" si="37"/>
        <v>0</v>
      </c>
      <c r="H676" s="91">
        <f t="shared" si="38"/>
        <v>0</v>
      </c>
      <c r="I676" s="91">
        <f t="shared" si="36"/>
        <v>0</v>
      </c>
    </row>
    <row r="677" ht="20.25" customHeight="1" spans="1:9">
      <c r="A677" s="20"/>
      <c r="B677" s="114" t="s">
        <v>842</v>
      </c>
      <c r="C677" s="9">
        <v>0</v>
      </c>
      <c r="D677" s="9">
        <v>0</v>
      </c>
      <c r="E677" s="98">
        <v>171</v>
      </c>
      <c r="F677" s="97">
        <v>239</v>
      </c>
      <c r="G677" s="91">
        <f t="shared" si="37"/>
        <v>0</v>
      </c>
      <c r="H677" s="91">
        <f t="shared" si="38"/>
        <v>0</v>
      </c>
      <c r="I677" s="91">
        <f t="shared" si="36"/>
        <v>0</v>
      </c>
    </row>
    <row r="678" ht="20.25" customHeight="1" spans="1:9">
      <c r="A678" s="20"/>
      <c r="B678" s="114" t="s">
        <v>843</v>
      </c>
      <c r="C678" s="9">
        <v>0</v>
      </c>
      <c r="D678" s="9">
        <v>0</v>
      </c>
      <c r="E678" s="98">
        <v>0</v>
      </c>
      <c r="F678" s="97">
        <v>0</v>
      </c>
      <c r="G678" s="91">
        <f t="shared" si="37"/>
        <v>0</v>
      </c>
      <c r="H678" s="91">
        <f t="shared" si="38"/>
        <v>0</v>
      </c>
      <c r="I678" s="91">
        <f t="shared" si="36"/>
        <v>0</v>
      </c>
    </row>
    <row r="679" ht="20.25" customHeight="1" spans="1:9">
      <c r="A679" s="20"/>
      <c r="B679" s="114" t="s">
        <v>844</v>
      </c>
      <c r="C679" s="9">
        <v>0</v>
      </c>
      <c r="D679" s="9">
        <v>0</v>
      </c>
      <c r="E679" s="98">
        <v>0</v>
      </c>
      <c r="F679" s="97">
        <v>1</v>
      </c>
      <c r="G679" s="91">
        <f t="shared" si="37"/>
        <v>0</v>
      </c>
      <c r="H679" s="91">
        <f t="shared" si="38"/>
        <v>0</v>
      </c>
      <c r="I679" s="91">
        <f t="shared" si="36"/>
        <v>20</v>
      </c>
    </row>
    <row r="680" ht="20.25" customHeight="1" spans="1:9">
      <c r="A680" s="20"/>
      <c r="B680" s="114" t="s">
        <v>845</v>
      </c>
      <c r="C680" s="9">
        <v>0</v>
      </c>
      <c r="D680" s="9">
        <v>0</v>
      </c>
      <c r="E680" s="98">
        <v>5</v>
      </c>
      <c r="F680" s="97">
        <v>164</v>
      </c>
      <c r="G680" s="91">
        <f t="shared" si="37"/>
        <v>0</v>
      </c>
      <c r="H680" s="91">
        <f t="shared" si="38"/>
        <v>0</v>
      </c>
      <c r="I680" s="91">
        <f t="shared" si="36"/>
        <v>5.39296284117067</v>
      </c>
    </row>
    <row r="681" ht="20.25" customHeight="1" spans="1:9">
      <c r="A681" s="20"/>
      <c r="B681" s="114" t="s">
        <v>846</v>
      </c>
      <c r="C681" s="9">
        <v>3130</v>
      </c>
      <c r="D681" s="9">
        <v>6733</v>
      </c>
      <c r="E681" s="118">
        <v>3041</v>
      </c>
      <c r="F681" s="97">
        <f>SUM(F682:F708)</f>
        <v>6393</v>
      </c>
      <c r="G681" s="91">
        <f t="shared" si="37"/>
        <v>204.249201277955</v>
      </c>
      <c r="H681" s="91">
        <f t="shared" si="38"/>
        <v>94.9502450616367</v>
      </c>
      <c r="I681" s="91">
        <f t="shared" si="36"/>
        <v>4178.43137254902</v>
      </c>
    </row>
    <row r="682" ht="20.25" customHeight="1" spans="1:9">
      <c r="A682" s="20"/>
      <c r="B682" s="114" t="s">
        <v>847</v>
      </c>
      <c r="C682" s="9">
        <v>0</v>
      </c>
      <c r="D682" s="9">
        <v>0</v>
      </c>
      <c r="E682" s="118">
        <v>153</v>
      </c>
      <c r="F682" s="97">
        <v>159</v>
      </c>
      <c r="G682" s="91">
        <f t="shared" si="37"/>
        <v>0</v>
      </c>
      <c r="H682" s="91">
        <f t="shared" si="38"/>
        <v>0</v>
      </c>
      <c r="I682" s="91">
        <f t="shared" si="36"/>
        <v>0</v>
      </c>
    </row>
    <row r="683" ht="20.25" customHeight="1" spans="1:9">
      <c r="A683" s="20"/>
      <c r="B683" s="114" t="s">
        <v>848</v>
      </c>
      <c r="C683" s="9">
        <v>0</v>
      </c>
      <c r="D683" s="9">
        <v>0</v>
      </c>
      <c r="E683" s="118">
        <v>0</v>
      </c>
      <c r="F683" s="97">
        <v>0</v>
      </c>
      <c r="G683" s="91">
        <f t="shared" si="37"/>
        <v>0</v>
      </c>
      <c r="H683" s="91">
        <f t="shared" si="38"/>
        <v>0</v>
      </c>
      <c r="I683" s="91">
        <f t="shared" ref="I683:I746" si="40">IF(E684&lt;&gt;0,(F683/E684)*100,0)</f>
        <v>0</v>
      </c>
    </row>
    <row r="684" ht="20.25" customHeight="1" spans="1:9">
      <c r="A684" s="20"/>
      <c r="B684" s="114" t="s">
        <v>849</v>
      </c>
      <c r="C684" s="9">
        <v>0</v>
      </c>
      <c r="D684" s="9">
        <v>0</v>
      </c>
      <c r="E684" s="118">
        <v>0</v>
      </c>
      <c r="F684" s="97">
        <v>0</v>
      </c>
      <c r="G684" s="91">
        <f t="shared" si="37"/>
        <v>0</v>
      </c>
      <c r="H684" s="91">
        <f t="shared" si="38"/>
        <v>0</v>
      </c>
      <c r="I684" s="91">
        <f t="shared" si="40"/>
        <v>0</v>
      </c>
    </row>
    <row r="685" ht="20.25" customHeight="1" spans="1:9">
      <c r="A685" s="20"/>
      <c r="B685" s="114" t="s">
        <v>850</v>
      </c>
      <c r="C685" s="9">
        <v>0</v>
      </c>
      <c r="D685" s="9">
        <v>0</v>
      </c>
      <c r="E685" s="118">
        <v>0</v>
      </c>
      <c r="F685" s="97">
        <v>0</v>
      </c>
      <c r="G685" s="91">
        <f t="shared" ref="G685:G748" si="41">IF(C685&lt;&gt;0,(F685/C685)*100,0)</f>
        <v>0</v>
      </c>
      <c r="H685" s="91">
        <f t="shared" ref="H685:H748" si="42">IF(D685&lt;&gt;0,(F685/D685)*100,0)</f>
        <v>0</v>
      </c>
      <c r="I685" s="91">
        <f t="shared" si="40"/>
        <v>0</v>
      </c>
    </row>
    <row r="686" ht="20.25" customHeight="1" spans="1:9">
      <c r="A686" s="20"/>
      <c r="B686" s="114" t="s">
        <v>851</v>
      </c>
      <c r="C686" s="9">
        <v>0</v>
      </c>
      <c r="D686" s="9">
        <v>0</v>
      </c>
      <c r="E686" s="118">
        <v>630</v>
      </c>
      <c r="F686" s="97">
        <v>4671</v>
      </c>
      <c r="G686" s="91">
        <f t="shared" si="41"/>
        <v>0</v>
      </c>
      <c r="H686" s="91">
        <f t="shared" si="42"/>
        <v>0</v>
      </c>
      <c r="I686" s="91">
        <f t="shared" si="40"/>
        <v>46710</v>
      </c>
    </row>
    <row r="687" ht="20.25" customHeight="1" spans="1:9">
      <c r="A687" s="20"/>
      <c r="B687" s="114" t="s">
        <v>852</v>
      </c>
      <c r="C687" s="9">
        <v>0</v>
      </c>
      <c r="D687" s="9">
        <v>0</v>
      </c>
      <c r="E687" s="118">
        <v>10</v>
      </c>
      <c r="F687" s="97">
        <v>0</v>
      </c>
      <c r="G687" s="91">
        <f t="shared" si="41"/>
        <v>0</v>
      </c>
      <c r="H687" s="91">
        <f t="shared" si="42"/>
        <v>0</v>
      </c>
      <c r="I687" s="91">
        <f t="shared" si="40"/>
        <v>0</v>
      </c>
    </row>
    <row r="688" ht="20.25" customHeight="1" spans="1:9">
      <c r="A688" s="20"/>
      <c r="B688" s="114" t="s">
        <v>853</v>
      </c>
      <c r="C688" s="9">
        <v>0</v>
      </c>
      <c r="D688" s="9">
        <v>0</v>
      </c>
      <c r="E688" s="118">
        <v>0</v>
      </c>
      <c r="F688" s="97">
        <v>0</v>
      </c>
      <c r="G688" s="91">
        <f t="shared" si="41"/>
        <v>0</v>
      </c>
      <c r="H688" s="91">
        <f t="shared" si="42"/>
        <v>0</v>
      </c>
      <c r="I688" s="91">
        <f t="shared" si="40"/>
        <v>0</v>
      </c>
    </row>
    <row r="689" ht="20.25" customHeight="1" spans="1:9">
      <c r="A689" s="20"/>
      <c r="B689" s="114" t="s">
        <v>854</v>
      </c>
      <c r="C689" s="9">
        <v>0</v>
      </c>
      <c r="D689" s="9">
        <v>0</v>
      </c>
      <c r="E689" s="118">
        <v>0</v>
      </c>
      <c r="F689" s="97">
        <v>0</v>
      </c>
      <c r="G689" s="91">
        <f t="shared" si="41"/>
        <v>0</v>
      </c>
      <c r="H689" s="91">
        <f t="shared" si="42"/>
        <v>0</v>
      </c>
      <c r="I689" s="91">
        <f t="shared" si="40"/>
        <v>0</v>
      </c>
    </row>
    <row r="690" ht="20.25" customHeight="1" spans="1:9">
      <c r="A690" s="20"/>
      <c r="B690" s="114" t="s">
        <v>855</v>
      </c>
      <c r="C690" s="9">
        <v>0</v>
      </c>
      <c r="D690" s="9">
        <v>0</v>
      </c>
      <c r="E690" s="118">
        <v>0</v>
      </c>
      <c r="F690" s="97">
        <v>0</v>
      </c>
      <c r="G690" s="91">
        <f t="shared" si="41"/>
        <v>0</v>
      </c>
      <c r="H690" s="91">
        <f t="shared" si="42"/>
        <v>0</v>
      </c>
      <c r="I690" s="91">
        <f t="shared" si="40"/>
        <v>0</v>
      </c>
    </row>
    <row r="691" ht="20.25" customHeight="1" spans="1:9">
      <c r="A691" s="20"/>
      <c r="B691" s="114" t="s">
        <v>856</v>
      </c>
      <c r="C691" s="9">
        <v>0</v>
      </c>
      <c r="D691" s="9">
        <v>0</v>
      </c>
      <c r="E691" s="118">
        <v>500</v>
      </c>
      <c r="F691" s="97">
        <v>24</v>
      </c>
      <c r="G691" s="91">
        <f t="shared" si="41"/>
        <v>0</v>
      </c>
      <c r="H691" s="91">
        <f t="shared" si="42"/>
        <v>0</v>
      </c>
      <c r="I691" s="91">
        <f t="shared" si="40"/>
        <v>60</v>
      </c>
    </row>
    <row r="692" ht="20.25" customHeight="1" spans="1:9">
      <c r="A692" s="20"/>
      <c r="B692" s="114" t="s">
        <v>857</v>
      </c>
      <c r="C692" s="9">
        <v>0</v>
      </c>
      <c r="D692" s="9">
        <v>0</v>
      </c>
      <c r="E692" s="118">
        <v>40</v>
      </c>
      <c r="F692" s="97">
        <v>208</v>
      </c>
      <c r="G692" s="91">
        <f t="shared" si="41"/>
        <v>0</v>
      </c>
      <c r="H692" s="91">
        <f t="shared" si="42"/>
        <v>0</v>
      </c>
      <c r="I692" s="91">
        <f t="shared" si="40"/>
        <v>0</v>
      </c>
    </row>
    <row r="693" ht="20.25" customHeight="1" spans="1:9">
      <c r="A693" s="20"/>
      <c r="B693" s="114" t="s">
        <v>858</v>
      </c>
      <c r="C693" s="9">
        <v>0</v>
      </c>
      <c r="D693" s="9">
        <v>0</v>
      </c>
      <c r="E693" s="118">
        <v>0</v>
      </c>
      <c r="F693" s="97">
        <v>0</v>
      </c>
      <c r="G693" s="91">
        <f t="shared" si="41"/>
        <v>0</v>
      </c>
      <c r="H693" s="91">
        <f t="shared" si="42"/>
        <v>0</v>
      </c>
      <c r="I693" s="91">
        <f t="shared" si="40"/>
        <v>0</v>
      </c>
    </row>
    <row r="694" ht="20.25" customHeight="1" spans="1:9">
      <c r="A694" s="20"/>
      <c r="B694" s="114" t="s">
        <v>859</v>
      </c>
      <c r="C694" s="9">
        <v>0</v>
      </c>
      <c r="D694" s="9">
        <v>0</v>
      </c>
      <c r="E694" s="118">
        <v>0</v>
      </c>
      <c r="F694" s="97">
        <v>0</v>
      </c>
      <c r="G694" s="91">
        <f t="shared" si="41"/>
        <v>0</v>
      </c>
      <c r="H694" s="91">
        <f t="shared" si="42"/>
        <v>0</v>
      </c>
      <c r="I694" s="91">
        <f t="shared" si="40"/>
        <v>0</v>
      </c>
    </row>
    <row r="695" ht="20.25" customHeight="1" spans="1:9">
      <c r="A695" s="20"/>
      <c r="B695" s="114" t="s">
        <v>860</v>
      </c>
      <c r="C695" s="9">
        <v>0</v>
      </c>
      <c r="D695" s="9">
        <v>0</v>
      </c>
      <c r="E695" s="118">
        <v>50</v>
      </c>
      <c r="F695" s="97">
        <v>23</v>
      </c>
      <c r="G695" s="91">
        <f t="shared" si="41"/>
        <v>0</v>
      </c>
      <c r="H695" s="91">
        <f t="shared" si="42"/>
        <v>0</v>
      </c>
      <c r="I695" s="91">
        <f t="shared" si="40"/>
        <v>35.3846153846154</v>
      </c>
    </row>
    <row r="696" ht="20.25" customHeight="1" spans="1:9">
      <c r="A696" s="20"/>
      <c r="B696" s="114" t="s">
        <v>861</v>
      </c>
      <c r="C696" s="9">
        <v>0</v>
      </c>
      <c r="D696" s="9">
        <v>0</v>
      </c>
      <c r="E696" s="118">
        <v>65</v>
      </c>
      <c r="F696" s="97">
        <v>5</v>
      </c>
      <c r="G696" s="91">
        <f t="shared" si="41"/>
        <v>0</v>
      </c>
      <c r="H696" s="91">
        <f t="shared" si="42"/>
        <v>0</v>
      </c>
      <c r="I696" s="91">
        <f t="shared" si="40"/>
        <v>1.52439024390244</v>
      </c>
    </row>
    <row r="697" ht="20.25" customHeight="1" spans="1:9">
      <c r="A697" s="20"/>
      <c r="B697" s="114" t="s">
        <v>862</v>
      </c>
      <c r="C697" s="9">
        <v>0</v>
      </c>
      <c r="D697" s="9">
        <v>0</v>
      </c>
      <c r="E697" s="118">
        <v>328</v>
      </c>
      <c r="F697" s="97">
        <v>138</v>
      </c>
      <c r="G697" s="91">
        <f t="shared" si="41"/>
        <v>0</v>
      </c>
      <c r="H697" s="91">
        <f t="shared" si="42"/>
        <v>0</v>
      </c>
      <c r="I697" s="91">
        <f t="shared" si="40"/>
        <v>0</v>
      </c>
    </row>
    <row r="698" ht="20.25" customHeight="1" spans="1:9">
      <c r="A698" s="20"/>
      <c r="B698" s="114" t="s">
        <v>863</v>
      </c>
      <c r="C698" s="9">
        <v>0</v>
      </c>
      <c r="D698" s="9">
        <v>0</v>
      </c>
      <c r="E698" s="118">
        <v>0</v>
      </c>
      <c r="F698" s="97">
        <v>0</v>
      </c>
      <c r="G698" s="91">
        <f t="shared" si="41"/>
        <v>0</v>
      </c>
      <c r="H698" s="91">
        <f t="shared" si="42"/>
        <v>0</v>
      </c>
      <c r="I698" s="91">
        <f t="shared" si="40"/>
        <v>0</v>
      </c>
    </row>
    <row r="699" ht="20.25" customHeight="1" spans="1:9">
      <c r="A699" s="20"/>
      <c r="B699" s="114" t="s">
        <v>864</v>
      </c>
      <c r="C699" s="9">
        <v>0</v>
      </c>
      <c r="D699" s="9">
        <v>0</v>
      </c>
      <c r="E699" s="118">
        <v>0</v>
      </c>
      <c r="F699" s="97">
        <v>0</v>
      </c>
      <c r="G699" s="91">
        <f t="shared" si="41"/>
        <v>0</v>
      </c>
      <c r="H699" s="91">
        <f t="shared" si="42"/>
        <v>0</v>
      </c>
      <c r="I699" s="91">
        <f t="shared" si="40"/>
        <v>0</v>
      </c>
    </row>
    <row r="700" ht="20.25" customHeight="1" spans="1:9">
      <c r="A700" s="20"/>
      <c r="B700" s="114" t="s">
        <v>865</v>
      </c>
      <c r="C700" s="9">
        <v>0</v>
      </c>
      <c r="D700" s="9">
        <v>0</v>
      </c>
      <c r="E700" s="118">
        <v>0</v>
      </c>
      <c r="F700" s="97">
        <v>100</v>
      </c>
      <c r="G700" s="91">
        <f t="shared" si="41"/>
        <v>0</v>
      </c>
      <c r="H700" s="91">
        <f t="shared" si="42"/>
        <v>0</v>
      </c>
      <c r="I700" s="91">
        <f t="shared" si="40"/>
        <v>0</v>
      </c>
    </row>
    <row r="701" ht="20.25" customHeight="1" spans="1:9">
      <c r="A701" s="20"/>
      <c r="B701" s="114" t="s">
        <v>866</v>
      </c>
      <c r="C701" s="9">
        <v>0</v>
      </c>
      <c r="D701" s="9">
        <v>0</v>
      </c>
      <c r="E701" s="118">
        <v>0</v>
      </c>
      <c r="F701" s="97">
        <v>0</v>
      </c>
      <c r="G701" s="91">
        <f t="shared" si="41"/>
        <v>0</v>
      </c>
      <c r="H701" s="91">
        <f t="shared" si="42"/>
        <v>0</v>
      </c>
      <c r="I701" s="91">
        <f t="shared" si="40"/>
        <v>0</v>
      </c>
    </row>
    <row r="702" ht="20.25" customHeight="1" spans="1:9">
      <c r="A702" s="20"/>
      <c r="B702" s="114" t="s">
        <v>867</v>
      </c>
      <c r="C702" s="9">
        <v>0</v>
      </c>
      <c r="D702" s="9">
        <v>0</v>
      </c>
      <c r="E702" s="118">
        <v>0</v>
      </c>
      <c r="F702" s="97">
        <v>0</v>
      </c>
      <c r="G702" s="91">
        <f t="shared" si="41"/>
        <v>0</v>
      </c>
      <c r="H702" s="91">
        <f t="shared" si="42"/>
        <v>0</v>
      </c>
      <c r="I702" s="91">
        <f t="shared" si="40"/>
        <v>0</v>
      </c>
    </row>
    <row r="703" ht="20.25" customHeight="1" spans="1:9">
      <c r="A703" s="20"/>
      <c r="B703" s="114" t="s">
        <v>868</v>
      </c>
      <c r="C703" s="9">
        <v>0</v>
      </c>
      <c r="D703" s="9">
        <v>0</v>
      </c>
      <c r="E703" s="118">
        <v>0</v>
      </c>
      <c r="F703" s="97">
        <v>0</v>
      </c>
      <c r="G703" s="91">
        <f t="shared" si="41"/>
        <v>0</v>
      </c>
      <c r="H703" s="91">
        <f t="shared" si="42"/>
        <v>0</v>
      </c>
      <c r="I703" s="91">
        <f t="shared" si="40"/>
        <v>0</v>
      </c>
    </row>
    <row r="704" ht="20.25" customHeight="1" spans="1:9">
      <c r="A704" s="20"/>
      <c r="B704" s="114" t="s">
        <v>869</v>
      </c>
      <c r="C704" s="9">
        <v>0</v>
      </c>
      <c r="D704" s="9">
        <v>0</v>
      </c>
      <c r="E704" s="118">
        <v>0</v>
      </c>
      <c r="F704" s="97">
        <v>0</v>
      </c>
      <c r="G704" s="91">
        <f t="shared" si="41"/>
        <v>0</v>
      </c>
      <c r="H704" s="91">
        <f t="shared" si="42"/>
        <v>0</v>
      </c>
      <c r="I704" s="91">
        <f t="shared" si="40"/>
        <v>0</v>
      </c>
    </row>
    <row r="705" ht="20.25" customHeight="1" spans="1:9">
      <c r="A705" s="20"/>
      <c r="B705" s="114" t="s">
        <v>870</v>
      </c>
      <c r="C705" s="9">
        <v>0</v>
      </c>
      <c r="D705" s="9">
        <v>0</v>
      </c>
      <c r="E705" s="118">
        <v>0</v>
      </c>
      <c r="F705" s="97">
        <v>0</v>
      </c>
      <c r="G705" s="91">
        <f t="shared" si="41"/>
        <v>0</v>
      </c>
      <c r="H705" s="91">
        <f t="shared" si="42"/>
        <v>0</v>
      </c>
      <c r="I705" s="91">
        <f t="shared" si="40"/>
        <v>0</v>
      </c>
    </row>
    <row r="706" ht="20.25" customHeight="1" spans="1:9">
      <c r="A706" s="20"/>
      <c r="B706" s="114" t="s">
        <v>871</v>
      </c>
      <c r="C706" s="9">
        <v>0</v>
      </c>
      <c r="D706" s="9">
        <v>0</v>
      </c>
      <c r="E706" s="118">
        <v>0</v>
      </c>
      <c r="F706" s="97">
        <v>0</v>
      </c>
      <c r="G706" s="91">
        <f t="shared" si="41"/>
        <v>0</v>
      </c>
      <c r="H706" s="91">
        <f t="shared" si="42"/>
        <v>0</v>
      </c>
      <c r="I706" s="91">
        <f t="shared" si="40"/>
        <v>0</v>
      </c>
    </row>
    <row r="707" ht="20.25" customHeight="1" spans="1:9">
      <c r="A707" s="20"/>
      <c r="B707" s="114" t="s">
        <v>872</v>
      </c>
      <c r="C707" s="9">
        <v>0</v>
      </c>
      <c r="D707" s="9">
        <v>0</v>
      </c>
      <c r="E707" s="118">
        <v>0</v>
      </c>
      <c r="F707" s="97">
        <v>0</v>
      </c>
      <c r="G707" s="91">
        <f t="shared" si="41"/>
        <v>0</v>
      </c>
      <c r="H707" s="91">
        <f t="shared" si="42"/>
        <v>0</v>
      </c>
      <c r="I707" s="91">
        <f t="shared" si="40"/>
        <v>0</v>
      </c>
    </row>
    <row r="708" ht="20.25" customHeight="1" spans="1:9">
      <c r="A708" s="20"/>
      <c r="B708" s="114" t="s">
        <v>873</v>
      </c>
      <c r="C708" s="9">
        <v>0</v>
      </c>
      <c r="D708" s="9">
        <v>0</v>
      </c>
      <c r="E708" s="118">
        <v>1265</v>
      </c>
      <c r="F708" s="97">
        <v>1065</v>
      </c>
      <c r="G708" s="91">
        <f t="shared" si="41"/>
        <v>0</v>
      </c>
      <c r="H708" s="91">
        <f t="shared" si="42"/>
        <v>0</v>
      </c>
      <c r="I708" s="91">
        <f t="shared" si="40"/>
        <v>1458.90410958904</v>
      </c>
    </row>
    <row r="709" ht="20.25" customHeight="1" spans="1:9">
      <c r="A709" s="20"/>
      <c r="B709" s="114" t="s">
        <v>874</v>
      </c>
      <c r="C709" s="9">
        <v>500</v>
      </c>
      <c r="D709" s="9">
        <v>493</v>
      </c>
      <c r="E709" s="98">
        <v>73</v>
      </c>
      <c r="F709" s="97">
        <f>SUM(F710:F719)</f>
        <v>192</v>
      </c>
      <c r="G709" s="91">
        <f t="shared" si="41"/>
        <v>38.4</v>
      </c>
      <c r="H709" s="91">
        <f t="shared" si="42"/>
        <v>38.9452332657201</v>
      </c>
      <c r="I709" s="91">
        <f t="shared" si="40"/>
        <v>0</v>
      </c>
    </row>
    <row r="710" ht="20.25" customHeight="1" spans="1:9">
      <c r="A710" s="20"/>
      <c r="B710" s="114" t="s">
        <v>875</v>
      </c>
      <c r="C710" s="9">
        <v>0</v>
      </c>
      <c r="D710" s="9">
        <v>0</v>
      </c>
      <c r="E710" s="98">
        <v>0</v>
      </c>
      <c r="F710" s="97">
        <v>0</v>
      </c>
      <c r="G710" s="91">
        <f t="shared" si="41"/>
        <v>0</v>
      </c>
      <c r="H710" s="91">
        <f t="shared" si="42"/>
        <v>0</v>
      </c>
      <c r="I710" s="91">
        <f t="shared" si="40"/>
        <v>0</v>
      </c>
    </row>
    <row r="711" ht="20.25" customHeight="1" spans="1:9">
      <c r="A711" s="20"/>
      <c r="B711" s="114" t="s">
        <v>876</v>
      </c>
      <c r="C711" s="9">
        <v>0</v>
      </c>
      <c r="D711" s="9">
        <v>0</v>
      </c>
      <c r="E711" s="98">
        <v>60</v>
      </c>
      <c r="F711" s="97">
        <v>0</v>
      </c>
      <c r="G711" s="91">
        <f t="shared" si="41"/>
        <v>0</v>
      </c>
      <c r="H711" s="91">
        <f t="shared" si="42"/>
        <v>0</v>
      </c>
      <c r="I711" s="91">
        <f t="shared" si="40"/>
        <v>0</v>
      </c>
    </row>
    <row r="712" ht="20.25" customHeight="1" spans="1:9">
      <c r="A712" s="20"/>
      <c r="B712" s="114" t="s">
        <v>877</v>
      </c>
      <c r="C712" s="9">
        <v>0</v>
      </c>
      <c r="D712" s="9">
        <v>0</v>
      </c>
      <c r="E712" s="98">
        <v>0</v>
      </c>
      <c r="F712" s="97">
        <v>0</v>
      </c>
      <c r="G712" s="91">
        <f t="shared" si="41"/>
        <v>0</v>
      </c>
      <c r="H712" s="91">
        <f t="shared" si="42"/>
        <v>0</v>
      </c>
      <c r="I712" s="91">
        <f t="shared" si="40"/>
        <v>0</v>
      </c>
    </row>
    <row r="713" ht="20.25" customHeight="1" spans="1:9">
      <c r="A713" s="20"/>
      <c r="B713" s="114" t="s">
        <v>878</v>
      </c>
      <c r="C713" s="9">
        <v>0</v>
      </c>
      <c r="D713" s="9">
        <v>0</v>
      </c>
      <c r="E713" s="98">
        <v>0</v>
      </c>
      <c r="F713" s="97">
        <v>0</v>
      </c>
      <c r="G713" s="91">
        <f t="shared" si="41"/>
        <v>0</v>
      </c>
      <c r="H713" s="91">
        <f t="shared" si="42"/>
        <v>0</v>
      </c>
      <c r="I713" s="91">
        <f t="shared" si="40"/>
        <v>0</v>
      </c>
    </row>
    <row r="714" ht="20.25" customHeight="1" spans="1:9">
      <c r="A714" s="20"/>
      <c r="B714" s="114" t="s">
        <v>879</v>
      </c>
      <c r="C714" s="9">
        <v>0</v>
      </c>
      <c r="D714" s="9">
        <v>0</v>
      </c>
      <c r="E714" s="98">
        <v>0</v>
      </c>
      <c r="F714" s="97">
        <v>22</v>
      </c>
      <c r="G714" s="91">
        <f t="shared" si="41"/>
        <v>0</v>
      </c>
      <c r="H714" s="91">
        <f t="shared" si="42"/>
        <v>0</v>
      </c>
      <c r="I714" s="91">
        <f t="shared" si="40"/>
        <v>0</v>
      </c>
    </row>
    <row r="715" ht="20.25" customHeight="1" spans="1:9">
      <c r="A715" s="20"/>
      <c r="B715" s="114" t="s">
        <v>880</v>
      </c>
      <c r="C715" s="9">
        <v>0</v>
      </c>
      <c r="D715" s="9">
        <v>0</v>
      </c>
      <c r="E715" s="98">
        <v>0</v>
      </c>
      <c r="F715" s="97">
        <v>31</v>
      </c>
      <c r="G715" s="91">
        <f t="shared" si="41"/>
        <v>0</v>
      </c>
      <c r="H715" s="91">
        <f t="shared" si="42"/>
        <v>0</v>
      </c>
      <c r="I715" s="91">
        <f t="shared" si="40"/>
        <v>0</v>
      </c>
    </row>
    <row r="716" ht="20.25" customHeight="1" spans="1:9">
      <c r="A716" s="20"/>
      <c r="B716" s="114" t="s">
        <v>881</v>
      </c>
      <c r="C716" s="9">
        <v>0</v>
      </c>
      <c r="D716" s="9">
        <v>0</v>
      </c>
      <c r="E716" s="98">
        <v>0</v>
      </c>
      <c r="F716" s="97">
        <v>29</v>
      </c>
      <c r="G716" s="91">
        <f t="shared" si="41"/>
        <v>0</v>
      </c>
      <c r="H716" s="91">
        <f t="shared" si="42"/>
        <v>0</v>
      </c>
      <c r="I716" s="91">
        <f t="shared" si="40"/>
        <v>0</v>
      </c>
    </row>
    <row r="717" ht="20.25" customHeight="1" spans="1:9">
      <c r="A717" s="20"/>
      <c r="B717" s="114" t="s">
        <v>882</v>
      </c>
      <c r="C717" s="9">
        <v>0</v>
      </c>
      <c r="D717" s="9">
        <v>0</v>
      </c>
      <c r="E717" s="98">
        <v>0</v>
      </c>
      <c r="F717" s="97">
        <v>0</v>
      </c>
      <c r="G717" s="91">
        <f t="shared" si="41"/>
        <v>0</v>
      </c>
      <c r="H717" s="91">
        <f t="shared" si="42"/>
        <v>0</v>
      </c>
      <c r="I717" s="91">
        <f t="shared" si="40"/>
        <v>0</v>
      </c>
    </row>
    <row r="718" ht="20.25" customHeight="1" spans="1:9">
      <c r="A718" s="20"/>
      <c r="B718" s="114" t="s">
        <v>883</v>
      </c>
      <c r="C718" s="9">
        <v>0</v>
      </c>
      <c r="D718" s="9">
        <v>0</v>
      </c>
      <c r="E718" s="98">
        <v>0</v>
      </c>
      <c r="F718" s="97">
        <v>0</v>
      </c>
      <c r="G718" s="91">
        <f t="shared" si="41"/>
        <v>0</v>
      </c>
      <c r="H718" s="91">
        <f t="shared" si="42"/>
        <v>0</v>
      </c>
      <c r="I718" s="91">
        <f t="shared" si="40"/>
        <v>0</v>
      </c>
    </row>
    <row r="719" ht="20.25" customHeight="1" spans="1:9">
      <c r="A719" s="20"/>
      <c r="B719" s="114" t="s">
        <v>884</v>
      </c>
      <c r="C719" s="9">
        <v>0</v>
      </c>
      <c r="D719" s="9">
        <v>0</v>
      </c>
      <c r="E719" s="98">
        <v>13</v>
      </c>
      <c r="F719" s="97">
        <v>110</v>
      </c>
      <c r="G719" s="91">
        <f t="shared" si="41"/>
        <v>0</v>
      </c>
      <c r="H719" s="91">
        <f t="shared" si="42"/>
        <v>0</v>
      </c>
      <c r="I719" s="91">
        <f t="shared" si="40"/>
        <v>26.634382566586</v>
      </c>
    </row>
    <row r="720" ht="20.25" customHeight="1" spans="1:9">
      <c r="A720" s="20"/>
      <c r="B720" s="114" t="s">
        <v>885</v>
      </c>
      <c r="C720" s="9">
        <v>11381</v>
      </c>
      <c r="D720" s="9">
        <v>615</v>
      </c>
      <c r="E720" s="98">
        <v>413</v>
      </c>
      <c r="F720" s="97">
        <f>SUM(F721:F726)</f>
        <v>615</v>
      </c>
      <c r="G720" s="91">
        <f t="shared" si="41"/>
        <v>5.40374308057288</v>
      </c>
      <c r="H720" s="91">
        <f t="shared" si="42"/>
        <v>100</v>
      </c>
      <c r="I720" s="91">
        <f t="shared" si="40"/>
        <v>176.21776504298</v>
      </c>
    </row>
    <row r="721" ht="20.25" customHeight="1" spans="1:9">
      <c r="A721" s="20"/>
      <c r="B721" s="114" t="s">
        <v>886</v>
      </c>
      <c r="C721" s="9">
        <v>0</v>
      </c>
      <c r="D721" s="9">
        <v>0</v>
      </c>
      <c r="E721" s="98">
        <v>349</v>
      </c>
      <c r="F721" s="97">
        <v>550</v>
      </c>
      <c r="G721" s="91">
        <f t="shared" si="41"/>
        <v>0</v>
      </c>
      <c r="H721" s="91">
        <f t="shared" si="42"/>
        <v>0</v>
      </c>
      <c r="I721" s="91">
        <f t="shared" si="40"/>
        <v>0</v>
      </c>
    </row>
    <row r="722" ht="20.25" customHeight="1" spans="1:9">
      <c r="A722" s="20"/>
      <c r="B722" s="114" t="s">
        <v>887</v>
      </c>
      <c r="C722" s="9">
        <v>0</v>
      </c>
      <c r="D722" s="9">
        <v>0</v>
      </c>
      <c r="E722" s="98">
        <v>0</v>
      </c>
      <c r="F722" s="97">
        <v>0</v>
      </c>
      <c r="G722" s="91">
        <f t="shared" si="41"/>
        <v>0</v>
      </c>
      <c r="H722" s="91">
        <f t="shared" si="42"/>
        <v>0</v>
      </c>
      <c r="I722" s="91">
        <f t="shared" si="40"/>
        <v>0</v>
      </c>
    </row>
    <row r="723" ht="20.25" customHeight="1" spans="1:9">
      <c r="A723" s="20"/>
      <c r="B723" s="114" t="s">
        <v>888</v>
      </c>
      <c r="C723" s="9">
        <v>0</v>
      </c>
      <c r="D723" s="9">
        <v>0</v>
      </c>
      <c r="E723" s="98">
        <v>64</v>
      </c>
      <c r="F723" s="97">
        <v>65</v>
      </c>
      <c r="G723" s="91">
        <f t="shared" si="41"/>
        <v>0</v>
      </c>
      <c r="H723" s="91">
        <f t="shared" si="42"/>
        <v>0</v>
      </c>
      <c r="I723" s="91">
        <f t="shared" si="40"/>
        <v>0</v>
      </c>
    </row>
    <row r="724" ht="20.25" customHeight="1" spans="1:9">
      <c r="A724" s="20"/>
      <c r="B724" s="114" t="s">
        <v>889</v>
      </c>
      <c r="C724" s="9">
        <v>0</v>
      </c>
      <c r="D724" s="9">
        <v>0</v>
      </c>
      <c r="E724" s="98">
        <v>0</v>
      </c>
      <c r="F724" s="97">
        <v>0</v>
      </c>
      <c r="G724" s="91">
        <f t="shared" si="41"/>
        <v>0</v>
      </c>
      <c r="H724" s="91">
        <f t="shared" si="42"/>
        <v>0</v>
      </c>
      <c r="I724" s="91">
        <f t="shared" si="40"/>
        <v>0</v>
      </c>
    </row>
    <row r="725" ht="20.25" customHeight="1" spans="1:9">
      <c r="A725" s="20"/>
      <c r="B725" s="114" t="s">
        <v>890</v>
      </c>
      <c r="C725" s="9">
        <v>0</v>
      </c>
      <c r="D725" s="9">
        <v>0</v>
      </c>
      <c r="E725" s="98">
        <v>0</v>
      </c>
      <c r="F725" s="97">
        <v>0</v>
      </c>
      <c r="G725" s="91">
        <f t="shared" si="41"/>
        <v>0</v>
      </c>
      <c r="H725" s="91">
        <f t="shared" si="42"/>
        <v>0</v>
      </c>
      <c r="I725" s="91">
        <f t="shared" si="40"/>
        <v>0</v>
      </c>
    </row>
    <row r="726" ht="20.25" customHeight="1" spans="1:9">
      <c r="A726" s="20"/>
      <c r="B726" s="114" t="s">
        <v>891</v>
      </c>
      <c r="C726" s="9">
        <v>0</v>
      </c>
      <c r="D726" s="9">
        <v>0</v>
      </c>
      <c r="E726" s="98">
        <v>0</v>
      </c>
      <c r="F726" s="97">
        <v>0</v>
      </c>
      <c r="G726" s="91">
        <f t="shared" si="41"/>
        <v>0</v>
      </c>
      <c r="H726" s="91">
        <f t="shared" si="42"/>
        <v>0</v>
      </c>
      <c r="I726" s="91">
        <f t="shared" si="40"/>
        <v>0</v>
      </c>
    </row>
    <row r="727" ht="20.25" customHeight="1" spans="1:9">
      <c r="A727" s="20"/>
      <c r="B727" s="114" t="s">
        <v>892</v>
      </c>
      <c r="C727" s="9">
        <v>646</v>
      </c>
      <c r="D727" s="9">
        <v>3471</v>
      </c>
      <c r="E727" s="98">
        <v>3927</v>
      </c>
      <c r="F727" s="97">
        <f>SUM(F728:F732)</f>
        <v>1934</v>
      </c>
      <c r="G727" s="91">
        <f t="shared" si="41"/>
        <v>299.38080495356</v>
      </c>
      <c r="H727" s="91">
        <f t="shared" si="42"/>
        <v>55.7188130221838</v>
      </c>
      <c r="I727" s="91">
        <f t="shared" si="40"/>
        <v>0</v>
      </c>
    </row>
    <row r="728" ht="20.25" customHeight="1" spans="1:9">
      <c r="A728" s="20"/>
      <c r="B728" s="114" t="s">
        <v>893</v>
      </c>
      <c r="C728" s="9">
        <v>0</v>
      </c>
      <c r="D728" s="9">
        <v>0</v>
      </c>
      <c r="E728" s="98">
        <v>0</v>
      </c>
      <c r="F728" s="97">
        <v>0</v>
      </c>
      <c r="G728" s="91">
        <f t="shared" si="41"/>
        <v>0</v>
      </c>
      <c r="H728" s="91">
        <f t="shared" si="42"/>
        <v>0</v>
      </c>
      <c r="I728" s="91">
        <f t="shared" si="40"/>
        <v>0</v>
      </c>
    </row>
    <row r="729" ht="20.25" customHeight="1" spans="1:9">
      <c r="A729" s="20"/>
      <c r="B729" s="114" t="s">
        <v>894</v>
      </c>
      <c r="C729" s="9">
        <v>0</v>
      </c>
      <c r="D729" s="9">
        <v>0</v>
      </c>
      <c r="E729" s="98">
        <v>262</v>
      </c>
      <c r="F729" s="97">
        <v>40</v>
      </c>
      <c r="G729" s="91">
        <f t="shared" si="41"/>
        <v>0</v>
      </c>
      <c r="H729" s="91">
        <f t="shared" si="42"/>
        <v>0</v>
      </c>
      <c r="I729" s="91">
        <f t="shared" si="40"/>
        <v>1.09140518417462</v>
      </c>
    </row>
    <row r="730" ht="20.25" customHeight="1" spans="1:9">
      <c r="A730" s="20"/>
      <c r="B730" s="114" t="s">
        <v>895</v>
      </c>
      <c r="C730" s="9">
        <v>0</v>
      </c>
      <c r="D730" s="9">
        <v>0</v>
      </c>
      <c r="E730" s="98">
        <v>3665</v>
      </c>
      <c r="F730" s="97">
        <v>1836</v>
      </c>
      <c r="G730" s="91">
        <f t="shared" si="41"/>
        <v>0</v>
      </c>
      <c r="H730" s="91">
        <f t="shared" si="42"/>
        <v>0</v>
      </c>
      <c r="I730" s="91">
        <f t="shared" si="40"/>
        <v>0</v>
      </c>
    </row>
    <row r="731" ht="20.25" customHeight="1" spans="1:9">
      <c r="A731" s="20"/>
      <c r="B731" s="114" t="s">
        <v>896</v>
      </c>
      <c r="C731" s="9">
        <v>0</v>
      </c>
      <c r="D731" s="9">
        <v>0</v>
      </c>
      <c r="E731" s="98">
        <v>0</v>
      </c>
      <c r="F731" s="97">
        <v>0</v>
      </c>
      <c r="G731" s="91">
        <f t="shared" si="41"/>
        <v>0</v>
      </c>
      <c r="H731" s="91">
        <f t="shared" si="42"/>
        <v>0</v>
      </c>
      <c r="I731" s="91">
        <f t="shared" si="40"/>
        <v>0</v>
      </c>
    </row>
    <row r="732" ht="20.25" customHeight="1" spans="1:9">
      <c r="A732" s="20"/>
      <c r="B732" s="114" t="s">
        <v>897</v>
      </c>
      <c r="C732" s="9">
        <v>0</v>
      </c>
      <c r="D732" s="9">
        <v>0</v>
      </c>
      <c r="E732" s="98">
        <v>0</v>
      </c>
      <c r="F732" s="97">
        <v>58</v>
      </c>
      <c r="G732" s="91">
        <f t="shared" si="41"/>
        <v>0</v>
      </c>
      <c r="H732" s="91">
        <f t="shared" si="42"/>
        <v>0</v>
      </c>
      <c r="I732" s="91">
        <f t="shared" si="40"/>
        <v>0</v>
      </c>
    </row>
    <row r="733" ht="20.25" customHeight="1" spans="1:9">
      <c r="A733" s="20"/>
      <c r="B733" s="114" t="s">
        <v>898</v>
      </c>
      <c r="C733" s="9">
        <v>0</v>
      </c>
      <c r="D733" s="9">
        <v>0</v>
      </c>
      <c r="E733" s="98">
        <v>0</v>
      </c>
      <c r="F733" s="97">
        <f>SUM(F734:F735)</f>
        <v>0</v>
      </c>
      <c r="G733" s="91">
        <f t="shared" si="41"/>
        <v>0</v>
      </c>
      <c r="H733" s="91">
        <f t="shared" si="42"/>
        <v>0</v>
      </c>
      <c r="I733" s="91">
        <f t="shared" si="40"/>
        <v>0</v>
      </c>
    </row>
    <row r="734" ht="20.25" customHeight="1" spans="1:9">
      <c r="A734" s="20"/>
      <c r="B734" s="114" t="s">
        <v>899</v>
      </c>
      <c r="C734" s="9">
        <v>0</v>
      </c>
      <c r="D734" s="9">
        <v>0</v>
      </c>
      <c r="E734" s="98">
        <v>0</v>
      </c>
      <c r="F734" s="97">
        <v>0</v>
      </c>
      <c r="G734" s="91">
        <f t="shared" si="41"/>
        <v>0</v>
      </c>
      <c r="H734" s="91">
        <f t="shared" si="42"/>
        <v>0</v>
      </c>
      <c r="I734" s="91">
        <f t="shared" si="40"/>
        <v>0</v>
      </c>
    </row>
    <row r="735" ht="20.25" customHeight="1" spans="1:9">
      <c r="A735" s="20"/>
      <c r="B735" s="114" t="s">
        <v>900</v>
      </c>
      <c r="C735" s="9">
        <v>0</v>
      </c>
      <c r="D735" s="9">
        <v>0</v>
      </c>
      <c r="E735" s="98">
        <v>0</v>
      </c>
      <c r="F735" s="97">
        <v>0</v>
      </c>
      <c r="G735" s="91">
        <f t="shared" si="41"/>
        <v>0</v>
      </c>
      <c r="H735" s="91">
        <f t="shared" si="42"/>
        <v>0</v>
      </c>
      <c r="I735" s="91">
        <f t="shared" si="40"/>
        <v>0</v>
      </c>
    </row>
    <row r="736" ht="20.25" customHeight="1" spans="1:9">
      <c r="A736" s="20"/>
      <c r="B736" s="114" t="s">
        <v>901</v>
      </c>
      <c r="C736" s="9">
        <v>500</v>
      </c>
      <c r="D736" s="9">
        <v>2</v>
      </c>
      <c r="E736" s="98">
        <v>41</v>
      </c>
      <c r="F736" s="97">
        <f>F737+F738</f>
        <v>2</v>
      </c>
      <c r="G736" s="91">
        <f t="shared" si="41"/>
        <v>0.4</v>
      </c>
      <c r="H736" s="91">
        <f t="shared" si="42"/>
        <v>100</v>
      </c>
      <c r="I736" s="91">
        <f t="shared" si="40"/>
        <v>0</v>
      </c>
    </row>
    <row r="737" ht="20.25" customHeight="1" spans="1:9">
      <c r="A737" s="20"/>
      <c r="B737" s="114" t="s">
        <v>902</v>
      </c>
      <c r="C737" s="9">
        <v>0</v>
      </c>
      <c r="D737" s="9">
        <v>0</v>
      </c>
      <c r="E737" s="98">
        <v>0</v>
      </c>
      <c r="F737" s="97">
        <v>0</v>
      </c>
      <c r="G737" s="91">
        <f t="shared" si="41"/>
        <v>0</v>
      </c>
      <c r="H737" s="91">
        <f t="shared" si="42"/>
        <v>0</v>
      </c>
      <c r="I737" s="91">
        <f t="shared" si="40"/>
        <v>0</v>
      </c>
    </row>
    <row r="738" ht="20.25" customHeight="1" spans="1:9">
      <c r="A738" s="20"/>
      <c r="B738" s="114" t="s">
        <v>903</v>
      </c>
      <c r="C738" s="9">
        <v>0</v>
      </c>
      <c r="D738" s="9">
        <v>0</v>
      </c>
      <c r="E738" s="98">
        <v>41</v>
      </c>
      <c r="F738" s="97">
        <v>2</v>
      </c>
      <c r="G738" s="91">
        <f t="shared" si="41"/>
        <v>0</v>
      </c>
      <c r="H738" s="91">
        <f t="shared" si="42"/>
        <v>0</v>
      </c>
      <c r="I738" s="91">
        <f t="shared" si="40"/>
        <v>0.165289256198347</v>
      </c>
    </row>
    <row r="739" ht="20.25" customHeight="1" spans="1:9">
      <c r="A739" s="20" t="s">
        <v>904</v>
      </c>
      <c r="B739" s="114" t="s">
        <v>72</v>
      </c>
      <c r="C739" s="9">
        <v>1193</v>
      </c>
      <c r="D739" s="9">
        <v>2110</v>
      </c>
      <c r="E739" s="98">
        <v>1210</v>
      </c>
      <c r="F739" s="97">
        <f>SUM(F740,F762,F772,F782,F789,F794)</f>
        <v>1854</v>
      </c>
      <c r="G739" s="91">
        <f t="shared" si="41"/>
        <v>155.406538139145</v>
      </c>
      <c r="H739" s="91">
        <f t="shared" si="42"/>
        <v>87.8672985781991</v>
      </c>
      <c r="I739" s="91">
        <f t="shared" si="40"/>
        <v>153.223140495868</v>
      </c>
    </row>
    <row r="740" ht="20.25" customHeight="1" spans="1:9">
      <c r="A740" s="20"/>
      <c r="B740" s="114" t="s">
        <v>905</v>
      </c>
      <c r="C740" s="9">
        <v>993</v>
      </c>
      <c r="D740" s="9">
        <v>1771</v>
      </c>
      <c r="E740" s="98">
        <v>1210</v>
      </c>
      <c r="F740" s="97">
        <f>SUM(F741:F761)</f>
        <v>1515</v>
      </c>
      <c r="G740" s="91">
        <f t="shared" si="41"/>
        <v>152.567975830816</v>
      </c>
      <c r="H740" s="91">
        <f t="shared" si="42"/>
        <v>85.544889892716</v>
      </c>
      <c r="I740" s="91">
        <f t="shared" si="40"/>
        <v>875.722543352601</v>
      </c>
    </row>
    <row r="741" ht="20.25" customHeight="1" spans="1:9">
      <c r="A741" s="20"/>
      <c r="B741" s="114" t="s">
        <v>906</v>
      </c>
      <c r="C741" s="9">
        <v>0</v>
      </c>
      <c r="D741" s="9">
        <v>0</v>
      </c>
      <c r="E741" s="98">
        <v>173</v>
      </c>
      <c r="F741" s="97">
        <v>181</v>
      </c>
      <c r="G741" s="91">
        <f t="shared" si="41"/>
        <v>0</v>
      </c>
      <c r="H741" s="91">
        <f t="shared" si="42"/>
        <v>0</v>
      </c>
      <c r="I741" s="91">
        <f t="shared" si="40"/>
        <v>905</v>
      </c>
    </row>
    <row r="742" ht="20.25" customHeight="1" spans="1:9">
      <c r="A742" s="20"/>
      <c r="B742" s="114" t="s">
        <v>907</v>
      </c>
      <c r="C742" s="9">
        <v>0</v>
      </c>
      <c r="D742" s="9">
        <v>0</v>
      </c>
      <c r="E742" s="98">
        <v>20</v>
      </c>
      <c r="F742" s="97">
        <v>0</v>
      </c>
      <c r="G742" s="91">
        <f t="shared" si="41"/>
        <v>0</v>
      </c>
      <c r="H742" s="91">
        <f t="shared" si="42"/>
        <v>0</v>
      </c>
      <c r="I742" s="91">
        <f t="shared" si="40"/>
        <v>0</v>
      </c>
    </row>
    <row r="743" ht="20.25" customHeight="1" spans="1:9">
      <c r="A743" s="20"/>
      <c r="B743" s="114" t="s">
        <v>908</v>
      </c>
      <c r="C743" s="9">
        <v>0</v>
      </c>
      <c r="D743" s="9">
        <v>0</v>
      </c>
      <c r="E743" s="98">
        <v>0</v>
      </c>
      <c r="F743" s="97">
        <v>0</v>
      </c>
      <c r="G743" s="91">
        <f t="shared" si="41"/>
        <v>0</v>
      </c>
      <c r="H743" s="91">
        <f t="shared" si="42"/>
        <v>0</v>
      </c>
      <c r="I743" s="91">
        <f t="shared" si="40"/>
        <v>0</v>
      </c>
    </row>
    <row r="744" ht="20.25" customHeight="1" spans="1:9">
      <c r="A744" s="20"/>
      <c r="B744" s="114" t="s">
        <v>909</v>
      </c>
      <c r="C744" s="9">
        <v>0</v>
      </c>
      <c r="D744" s="9">
        <v>0</v>
      </c>
      <c r="E744" s="98">
        <v>113</v>
      </c>
      <c r="F744" s="97">
        <v>237</v>
      </c>
      <c r="G744" s="91">
        <f t="shared" si="41"/>
        <v>0</v>
      </c>
      <c r="H744" s="91">
        <f t="shared" si="42"/>
        <v>0</v>
      </c>
      <c r="I744" s="91">
        <f t="shared" si="40"/>
        <v>55.3738317757009</v>
      </c>
    </row>
    <row r="745" ht="20.25" customHeight="1" spans="1:9">
      <c r="A745" s="20"/>
      <c r="B745" s="114" t="s">
        <v>910</v>
      </c>
      <c r="C745" s="9">
        <v>0</v>
      </c>
      <c r="D745" s="9">
        <v>0</v>
      </c>
      <c r="E745" s="98">
        <v>428</v>
      </c>
      <c r="F745" s="97">
        <v>610</v>
      </c>
      <c r="G745" s="91">
        <f t="shared" si="41"/>
        <v>0</v>
      </c>
      <c r="H745" s="91">
        <f t="shared" si="42"/>
        <v>0</v>
      </c>
      <c r="I745" s="91">
        <f t="shared" si="40"/>
        <v>0</v>
      </c>
    </row>
    <row r="746" ht="20.25" customHeight="1" spans="1:9">
      <c r="A746" s="20"/>
      <c r="B746" s="114" t="s">
        <v>911</v>
      </c>
      <c r="C746" s="9">
        <v>0</v>
      </c>
      <c r="D746" s="9">
        <v>0</v>
      </c>
      <c r="E746" s="98">
        <v>0</v>
      </c>
      <c r="F746" s="97">
        <v>0</v>
      </c>
      <c r="G746" s="91">
        <f t="shared" si="41"/>
        <v>0</v>
      </c>
      <c r="H746" s="91">
        <f t="shared" si="42"/>
        <v>0</v>
      </c>
      <c r="I746" s="91">
        <f t="shared" si="40"/>
        <v>0</v>
      </c>
    </row>
    <row r="747" ht="20.25" customHeight="1" spans="1:9">
      <c r="A747" s="20"/>
      <c r="B747" s="114" t="s">
        <v>912</v>
      </c>
      <c r="C747" s="9">
        <v>0</v>
      </c>
      <c r="D747" s="9">
        <v>0</v>
      </c>
      <c r="E747" s="98">
        <v>0</v>
      </c>
      <c r="F747" s="97">
        <v>0</v>
      </c>
      <c r="G747" s="91">
        <f t="shared" si="41"/>
        <v>0</v>
      </c>
      <c r="H747" s="91">
        <f t="shared" si="42"/>
        <v>0</v>
      </c>
      <c r="I747" s="91">
        <f t="shared" ref="I747:I810" si="43">IF(E748&lt;&gt;0,(F747/E748)*100,0)</f>
        <v>0</v>
      </c>
    </row>
    <row r="748" ht="20.25" customHeight="1" spans="1:9">
      <c r="A748" s="20"/>
      <c r="B748" s="114" t="s">
        <v>913</v>
      </c>
      <c r="C748" s="9">
        <v>0</v>
      </c>
      <c r="D748" s="9">
        <v>0</v>
      </c>
      <c r="E748" s="98">
        <v>0</v>
      </c>
      <c r="F748" s="97">
        <v>0</v>
      </c>
      <c r="G748" s="91">
        <f t="shared" si="41"/>
        <v>0</v>
      </c>
      <c r="H748" s="91">
        <f t="shared" si="42"/>
        <v>0</v>
      </c>
      <c r="I748" s="91">
        <f t="shared" si="43"/>
        <v>0</v>
      </c>
    </row>
    <row r="749" ht="20.25" customHeight="1" spans="1:9">
      <c r="A749" s="20"/>
      <c r="B749" s="114" t="s">
        <v>914</v>
      </c>
      <c r="C749" s="9">
        <v>0</v>
      </c>
      <c r="D749" s="9">
        <v>0</v>
      </c>
      <c r="E749" s="98">
        <v>216</v>
      </c>
      <c r="F749" s="97">
        <v>47</v>
      </c>
      <c r="G749" s="91">
        <f t="shared" ref="G749:G812" si="44">IF(C749&lt;&gt;0,(F749/C749)*100,0)</f>
        <v>0</v>
      </c>
      <c r="H749" s="91">
        <f t="shared" ref="H749:H812" si="45">IF(D749&lt;&gt;0,(F749/D749)*100,0)</f>
        <v>0</v>
      </c>
      <c r="I749" s="91">
        <f t="shared" si="43"/>
        <v>0</v>
      </c>
    </row>
    <row r="750" ht="20.25" customHeight="1" spans="1:9">
      <c r="A750" s="20"/>
      <c r="B750" s="114" t="s">
        <v>915</v>
      </c>
      <c r="C750" s="9">
        <v>0</v>
      </c>
      <c r="D750" s="9">
        <v>0</v>
      </c>
      <c r="E750" s="98">
        <v>0</v>
      </c>
      <c r="F750" s="97">
        <v>0</v>
      </c>
      <c r="G750" s="91">
        <f t="shared" si="44"/>
        <v>0</v>
      </c>
      <c r="H750" s="91">
        <f t="shared" si="45"/>
        <v>0</v>
      </c>
      <c r="I750" s="91">
        <f t="shared" si="43"/>
        <v>0</v>
      </c>
    </row>
    <row r="751" ht="20.25" customHeight="1" spans="1:9">
      <c r="A751" s="20"/>
      <c r="B751" s="114" t="s">
        <v>916</v>
      </c>
      <c r="C751" s="9">
        <v>0</v>
      </c>
      <c r="D751" s="9">
        <v>0</v>
      </c>
      <c r="E751" s="98">
        <v>0</v>
      </c>
      <c r="F751" s="97">
        <v>0</v>
      </c>
      <c r="G751" s="91">
        <f t="shared" si="44"/>
        <v>0</v>
      </c>
      <c r="H751" s="91">
        <f t="shared" si="45"/>
        <v>0</v>
      </c>
      <c r="I751" s="91">
        <f t="shared" si="43"/>
        <v>0</v>
      </c>
    </row>
    <row r="752" ht="20.25" customHeight="1" spans="1:9">
      <c r="A752" s="20"/>
      <c r="B752" s="114" t="s">
        <v>917</v>
      </c>
      <c r="C752" s="9">
        <v>0</v>
      </c>
      <c r="D752" s="9">
        <v>0</v>
      </c>
      <c r="E752" s="98">
        <v>0</v>
      </c>
      <c r="F752" s="97">
        <v>0</v>
      </c>
      <c r="G752" s="91">
        <f t="shared" si="44"/>
        <v>0</v>
      </c>
      <c r="H752" s="91">
        <f t="shared" si="45"/>
        <v>0</v>
      </c>
      <c r="I752" s="91">
        <f t="shared" si="43"/>
        <v>0</v>
      </c>
    </row>
    <row r="753" ht="20.25" customHeight="1" spans="1:9">
      <c r="A753" s="20"/>
      <c r="B753" s="114" t="s">
        <v>918</v>
      </c>
      <c r="C753" s="9">
        <v>0</v>
      </c>
      <c r="D753" s="9">
        <v>0</v>
      </c>
      <c r="E753" s="98">
        <v>0</v>
      </c>
      <c r="F753" s="97">
        <v>0</v>
      </c>
      <c r="G753" s="91">
        <f t="shared" si="44"/>
        <v>0</v>
      </c>
      <c r="H753" s="91">
        <f t="shared" si="45"/>
        <v>0</v>
      </c>
      <c r="I753" s="91">
        <f t="shared" si="43"/>
        <v>0</v>
      </c>
    </row>
    <row r="754" ht="20.25" customHeight="1" spans="1:9">
      <c r="A754" s="20"/>
      <c r="B754" s="114" t="s">
        <v>919</v>
      </c>
      <c r="C754" s="9">
        <v>0</v>
      </c>
      <c r="D754" s="9">
        <v>0</v>
      </c>
      <c r="E754" s="98">
        <v>0</v>
      </c>
      <c r="F754" s="97">
        <v>0</v>
      </c>
      <c r="G754" s="91">
        <f t="shared" si="44"/>
        <v>0</v>
      </c>
      <c r="H754" s="91">
        <f t="shared" si="45"/>
        <v>0</v>
      </c>
      <c r="I754" s="91">
        <f t="shared" si="43"/>
        <v>0</v>
      </c>
    </row>
    <row r="755" ht="20.25" customHeight="1" spans="1:9">
      <c r="A755" s="20"/>
      <c r="B755" s="114" t="s">
        <v>920</v>
      </c>
      <c r="C755" s="9">
        <v>0</v>
      </c>
      <c r="D755" s="9">
        <v>0</v>
      </c>
      <c r="E755" s="98">
        <v>0</v>
      </c>
      <c r="F755" s="97">
        <v>0</v>
      </c>
      <c r="G755" s="91">
        <f t="shared" si="44"/>
        <v>0</v>
      </c>
      <c r="H755" s="91">
        <f t="shared" si="45"/>
        <v>0</v>
      </c>
      <c r="I755" s="91">
        <f t="shared" si="43"/>
        <v>0</v>
      </c>
    </row>
    <row r="756" ht="20.25" customHeight="1" spans="1:9">
      <c r="A756" s="20"/>
      <c r="B756" s="114" t="s">
        <v>921</v>
      </c>
      <c r="C756" s="9">
        <v>0</v>
      </c>
      <c r="D756" s="9">
        <v>0</v>
      </c>
      <c r="E756" s="98">
        <v>0</v>
      </c>
      <c r="F756" s="97">
        <v>0</v>
      </c>
      <c r="G756" s="91">
        <f t="shared" si="44"/>
        <v>0</v>
      </c>
      <c r="H756" s="91">
        <f t="shared" si="45"/>
        <v>0</v>
      </c>
      <c r="I756" s="91">
        <f t="shared" si="43"/>
        <v>0</v>
      </c>
    </row>
    <row r="757" ht="20.25" customHeight="1" spans="1:9">
      <c r="A757" s="20"/>
      <c r="B757" s="114" t="s">
        <v>922</v>
      </c>
      <c r="C757" s="9">
        <v>0</v>
      </c>
      <c r="D757" s="9">
        <v>0</v>
      </c>
      <c r="E757" s="98">
        <v>0</v>
      </c>
      <c r="F757" s="97">
        <v>0</v>
      </c>
      <c r="G757" s="91">
        <f t="shared" si="44"/>
        <v>0</v>
      </c>
      <c r="H757" s="91">
        <f t="shared" si="45"/>
        <v>0</v>
      </c>
      <c r="I757" s="91">
        <f t="shared" si="43"/>
        <v>0</v>
      </c>
    </row>
    <row r="758" ht="20.25" customHeight="1" spans="1:9">
      <c r="A758" s="20"/>
      <c r="B758" s="114" t="s">
        <v>923</v>
      </c>
      <c r="C758" s="9">
        <v>0</v>
      </c>
      <c r="D758" s="9">
        <v>0</v>
      </c>
      <c r="E758" s="98">
        <v>0</v>
      </c>
      <c r="F758" s="97">
        <v>0</v>
      </c>
      <c r="G758" s="91">
        <f t="shared" si="44"/>
        <v>0</v>
      </c>
      <c r="H758" s="91">
        <f t="shared" si="45"/>
        <v>0</v>
      </c>
      <c r="I758" s="91">
        <f t="shared" si="43"/>
        <v>0</v>
      </c>
    </row>
    <row r="759" ht="20.25" customHeight="1" spans="1:9">
      <c r="A759" s="20"/>
      <c r="B759" s="114" t="s">
        <v>924</v>
      </c>
      <c r="C759" s="9">
        <v>0</v>
      </c>
      <c r="D759" s="9">
        <v>0</v>
      </c>
      <c r="E759" s="98">
        <v>0</v>
      </c>
      <c r="F759" s="97">
        <v>0</v>
      </c>
      <c r="G759" s="91">
        <f t="shared" si="44"/>
        <v>0</v>
      </c>
      <c r="H759" s="91">
        <f t="shared" si="45"/>
        <v>0</v>
      </c>
      <c r="I759" s="91">
        <f t="shared" si="43"/>
        <v>0</v>
      </c>
    </row>
    <row r="760" ht="20.25" customHeight="1" spans="1:9">
      <c r="A760" s="20"/>
      <c r="B760" s="114" t="s">
        <v>925</v>
      </c>
      <c r="C760" s="9">
        <v>0</v>
      </c>
      <c r="D760" s="9">
        <v>0</v>
      </c>
      <c r="E760" s="98">
        <v>0</v>
      </c>
      <c r="F760" s="97">
        <v>0</v>
      </c>
      <c r="G760" s="91">
        <f t="shared" si="44"/>
        <v>0</v>
      </c>
      <c r="H760" s="91">
        <f t="shared" si="45"/>
        <v>0</v>
      </c>
      <c r="I760" s="91">
        <f t="shared" si="43"/>
        <v>0</v>
      </c>
    </row>
    <row r="761" ht="20.25" customHeight="1" spans="1:9">
      <c r="A761" s="20"/>
      <c r="B761" s="114" t="s">
        <v>926</v>
      </c>
      <c r="C761" s="9">
        <v>0</v>
      </c>
      <c r="D761" s="9">
        <v>0</v>
      </c>
      <c r="E761" s="98">
        <v>260</v>
      </c>
      <c r="F761" s="97">
        <v>440</v>
      </c>
      <c r="G761" s="91">
        <f t="shared" si="44"/>
        <v>0</v>
      </c>
      <c r="H761" s="91">
        <f t="shared" si="45"/>
        <v>0</v>
      </c>
      <c r="I761" s="91">
        <f t="shared" si="43"/>
        <v>0</v>
      </c>
    </row>
    <row r="762" ht="20.25" customHeight="1" spans="1:9">
      <c r="A762" s="20"/>
      <c r="B762" s="114" t="s">
        <v>927</v>
      </c>
      <c r="C762" s="9">
        <v>0</v>
      </c>
      <c r="D762" s="9">
        <v>0</v>
      </c>
      <c r="E762" s="98">
        <v>0</v>
      </c>
      <c r="F762" s="97">
        <f>SUM(F763:F771)</f>
        <v>0</v>
      </c>
      <c r="G762" s="91">
        <f t="shared" si="44"/>
        <v>0</v>
      </c>
      <c r="H762" s="91">
        <f t="shared" si="45"/>
        <v>0</v>
      </c>
      <c r="I762" s="91">
        <f t="shared" si="43"/>
        <v>0</v>
      </c>
    </row>
    <row r="763" ht="20.25" customHeight="1" spans="1:9">
      <c r="A763" s="20"/>
      <c r="B763" s="114" t="s">
        <v>928</v>
      </c>
      <c r="C763" s="9">
        <v>0</v>
      </c>
      <c r="D763" s="9">
        <v>0</v>
      </c>
      <c r="E763" s="98">
        <v>0</v>
      </c>
      <c r="F763" s="97">
        <v>0</v>
      </c>
      <c r="G763" s="91">
        <f t="shared" si="44"/>
        <v>0</v>
      </c>
      <c r="H763" s="91">
        <f t="shared" si="45"/>
        <v>0</v>
      </c>
      <c r="I763" s="91">
        <f t="shared" si="43"/>
        <v>0</v>
      </c>
    </row>
    <row r="764" ht="20.25" customHeight="1" spans="1:9">
      <c r="A764" s="20"/>
      <c r="B764" s="114" t="s">
        <v>929</v>
      </c>
      <c r="C764" s="9">
        <v>0</v>
      </c>
      <c r="D764" s="9">
        <v>0</v>
      </c>
      <c r="E764" s="98">
        <v>0</v>
      </c>
      <c r="F764" s="97">
        <v>0</v>
      </c>
      <c r="G764" s="91">
        <f t="shared" si="44"/>
        <v>0</v>
      </c>
      <c r="H764" s="91">
        <f t="shared" si="45"/>
        <v>0</v>
      </c>
      <c r="I764" s="91">
        <f t="shared" si="43"/>
        <v>0</v>
      </c>
    </row>
    <row r="765" ht="20.25" customHeight="1" spans="1:9">
      <c r="A765" s="20"/>
      <c r="B765" s="114" t="s">
        <v>930</v>
      </c>
      <c r="C765" s="9">
        <v>0</v>
      </c>
      <c r="D765" s="9">
        <v>0</v>
      </c>
      <c r="E765" s="98">
        <v>0</v>
      </c>
      <c r="F765" s="97">
        <v>0</v>
      </c>
      <c r="G765" s="91">
        <f t="shared" si="44"/>
        <v>0</v>
      </c>
      <c r="H765" s="91">
        <f t="shared" si="45"/>
        <v>0</v>
      </c>
      <c r="I765" s="91">
        <f t="shared" si="43"/>
        <v>0</v>
      </c>
    </row>
    <row r="766" ht="20.25" customHeight="1" spans="1:9">
      <c r="A766" s="20"/>
      <c r="B766" s="114" t="s">
        <v>931</v>
      </c>
      <c r="C766" s="9">
        <v>0</v>
      </c>
      <c r="D766" s="9">
        <v>0</v>
      </c>
      <c r="E766" s="98">
        <v>0</v>
      </c>
      <c r="F766" s="97">
        <v>0</v>
      </c>
      <c r="G766" s="91">
        <f t="shared" si="44"/>
        <v>0</v>
      </c>
      <c r="H766" s="91">
        <f t="shared" si="45"/>
        <v>0</v>
      </c>
      <c r="I766" s="91">
        <f t="shared" si="43"/>
        <v>0</v>
      </c>
    </row>
    <row r="767" ht="20.25" customHeight="1" spans="1:9">
      <c r="A767" s="20"/>
      <c r="B767" s="114" t="s">
        <v>932</v>
      </c>
      <c r="C767" s="9">
        <v>0</v>
      </c>
      <c r="D767" s="9">
        <v>0</v>
      </c>
      <c r="E767" s="98">
        <v>0</v>
      </c>
      <c r="F767" s="97">
        <v>0</v>
      </c>
      <c r="G767" s="91">
        <f t="shared" si="44"/>
        <v>0</v>
      </c>
      <c r="H767" s="91">
        <f t="shared" si="45"/>
        <v>0</v>
      </c>
      <c r="I767" s="91">
        <f t="shared" si="43"/>
        <v>0</v>
      </c>
    </row>
    <row r="768" ht="20.25" customHeight="1" spans="1:9">
      <c r="A768" s="20"/>
      <c r="B768" s="114" t="s">
        <v>933</v>
      </c>
      <c r="C768" s="9">
        <v>0</v>
      </c>
      <c r="D768" s="9">
        <v>0</v>
      </c>
      <c r="E768" s="98">
        <v>0</v>
      </c>
      <c r="F768" s="97">
        <v>0</v>
      </c>
      <c r="G768" s="91">
        <f t="shared" si="44"/>
        <v>0</v>
      </c>
      <c r="H768" s="91">
        <f t="shared" si="45"/>
        <v>0</v>
      </c>
      <c r="I768" s="91">
        <f t="shared" si="43"/>
        <v>0</v>
      </c>
    </row>
    <row r="769" ht="20.25" customHeight="1" spans="1:9">
      <c r="A769" s="20"/>
      <c r="B769" s="114" t="s">
        <v>934</v>
      </c>
      <c r="C769" s="9">
        <v>0</v>
      </c>
      <c r="D769" s="9">
        <v>0</v>
      </c>
      <c r="E769" s="98">
        <v>0</v>
      </c>
      <c r="F769" s="97">
        <v>0</v>
      </c>
      <c r="G769" s="91">
        <f t="shared" si="44"/>
        <v>0</v>
      </c>
      <c r="H769" s="91">
        <f t="shared" si="45"/>
        <v>0</v>
      </c>
      <c r="I769" s="91">
        <f t="shared" si="43"/>
        <v>0</v>
      </c>
    </row>
    <row r="770" ht="20.25" customHeight="1" spans="1:9">
      <c r="A770" s="20"/>
      <c r="B770" s="114" t="s">
        <v>935</v>
      </c>
      <c r="C770" s="9">
        <v>0</v>
      </c>
      <c r="D770" s="9">
        <v>0</v>
      </c>
      <c r="E770" s="98">
        <v>0</v>
      </c>
      <c r="F770" s="97">
        <v>0</v>
      </c>
      <c r="G770" s="91">
        <f t="shared" si="44"/>
        <v>0</v>
      </c>
      <c r="H770" s="91">
        <f t="shared" si="45"/>
        <v>0</v>
      </c>
      <c r="I770" s="91">
        <f t="shared" si="43"/>
        <v>0</v>
      </c>
    </row>
    <row r="771" ht="20.25" customHeight="1" spans="1:9">
      <c r="A771" s="20"/>
      <c r="B771" s="114" t="s">
        <v>936</v>
      </c>
      <c r="C771" s="9">
        <v>0</v>
      </c>
      <c r="D771" s="9">
        <v>0</v>
      </c>
      <c r="E771" s="98">
        <v>0</v>
      </c>
      <c r="F771" s="97">
        <v>0</v>
      </c>
      <c r="G771" s="91">
        <f t="shared" si="44"/>
        <v>0</v>
      </c>
      <c r="H771" s="91">
        <f t="shared" si="45"/>
        <v>0</v>
      </c>
      <c r="I771" s="91">
        <f t="shared" si="43"/>
        <v>0</v>
      </c>
    </row>
    <row r="772" ht="20.25" customHeight="1" spans="1:9">
      <c r="A772" s="20"/>
      <c r="B772" s="114" t="s">
        <v>937</v>
      </c>
      <c r="C772" s="9">
        <v>0</v>
      </c>
      <c r="D772" s="9">
        <v>0</v>
      </c>
      <c r="E772" s="98">
        <v>0</v>
      </c>
      <c r="F772" s="97">
        <f>SUM(F773:F781)</f>
        <v>0</v>
      </c>
      <c r="G772" s="91">
        <f t="shared" si="44"/>
        <v>0</v>
      </c>
      <c r="H772" s="91">
        <f t="shared" si="45"/>
        <v>0</v>
      </c>
      <c r="I772" s="91">
        <f t="shared" si="43"/>
        <v>0</v>
      </c>
    </row>
    <row r="773" ht="20.25" customHeight="1" spans="1:9">
      <c r="A773" s="20"/>
      <c r="B773" s="114" t="s">
        <v>938</v>
      </c>
      <c r="C773" s="9">
        <v>0</v>
      </c>
      <c r="D773" s="9">
        <v>0</v>
      </c>
      <c r="E773" s="98">
        <v>0</v>
      </c>
      <c r="F773" s="97">
        <v>0</v>
      </c>
      <c r="G773" s="91">
        <f t="shared" si="44"/>
        <v>0</v>
      </c>
      <c r="H773" s="91">
        <f t="shared" si="45"/>
        <v>0</v>
      </c>
      <c r="I773" s="91">
        <f t="shared" si="43"/>
        <v>0</v>
      </c>
    </row>
    <row r="774" ht="20.25" customHeight="1" spans="1:9">
      <c r="A774" s="20"/>
      <c r="B774" s="114" t="s">
        <v>939</v>
      </c>
      <c r="C774" s="9">
        <v>0</v>
      </c>
      <c r="D774" s="9">
        <v>0</v>
      </c>
      <c r="E774" s="98">
        <v>0</v>
      </c>
      <c r="F774" s="97">
        <v>0</v>
      </c>
      <c r="G774" s="91">
        <f t="shared" si="44"/>
        <v>0</v>
      </c>
      <c r="H774" s="91">
        <f t="shared" si="45"/>
        <v>0</v>
      </c>
      <c r="I774" s="91">
        <f t="shared" si="43"/>
        <v>0</v>
      </c>
    </row>
    <row r="775" ht="20.25" customHeight="1" spans="1:9">
      <c r="A775" s="20"/>
      <c r="B775" s="114" t="s">
        <v>940</v>
      </c>
      <c r="C775" s="9">
        <v>0</v>
      </c>
      <c r="D775" s="9">
        <v>0</v>
      </c>
      <c r="E775" s="98">
        <v>0</v>
      </c>
      <c r="F775" s="97">
        <v>0</v>
      </c>
      <c r="G775" s="91">
        <f t="shared" si="44"/>
        <v>0</v>
      </c>
      <c r="H775" s="91">
        <f t="shared" si="45"/>
        <v>0</v>
      </c>
      <c r="I775" s="91">
        <f t="shared" si="43"/>
        <v>0</v>
      </c>
    </row>
    <row r="776" ht="20.25" customHeight="1" spans="1:9">
      <c r="A776" s="20"/>
      <c r="B776" s="114" t="s">
        <v>941</v>
      </c>
      <c r="C776" s="9">
        <v>0</v>
      </c>
      <c r="D776" s="9">
        <v>0</v>
      </c>
      <c r="E776" s="98">
        <v>0</v>
      </c>
      <c r="F776" s="97">
        <v>0</v>
      </c>
      <c r="G776" s="91">
        <f t="shared" si="44"/>
        <v>0</v>
      </c>
      <c r="H776" s="91">
        <f t="shared" si="45"/>
        <v>0</v>
      </c>
      <c r="I776" s="91">
        <f t="shared" si="43"/>
        <v>0</v>
      </c>
    </row>
    <row r="777" ht="20.25" customHeight="1" spans="1:9">
      <c r="A777" s="20"/>
      <c r="B777" s="114" t="s">
        <v>942</v>
      </c>
      <c r="C777" s="9">
        <v>0</v>
      </c>
      <c r="D777" s="9">
        <v>0</v>
      </c>
      <c r="E777" s="98">
        <v>0</v>
      </c>
      <c r="F777" s="97">
        <v>0</v>
      </c>
      <c r="G777" s="91">
        <f t="shared" si="44"/>
        <v>0</v>
      </c>
      <c r="H777" s="91">
        <f t="shared" si="45"/>
        <v>0</v>
      </c>
      <c r="I777" s="91">
        <f t="shared" si="43"/>
        <v>0</v>
      </c>
    </row>
    <row r="778" ht="20.25" customHeight="1" spans="1:9">
      <c r="A778" s="20"/>
      <c r="B778" s="114" t="s">
        <v>943</v>
      </c>
      <c r="C778" s="9">
        <v>0</v>
      </c>
      <c r="D778" s="9">
        <v>0</v>
      </c>
      <c r="E778" s="98">
        <v>0</v>
      </c>
      <c r="F778" s="97">
        <v>0</v>
      </c>
      <c r="G778" s="91">
        <f t="shared" si="44"/>
        <v>0</v>
      </c>
      <c r="H778" s="91">
        <f t="shared" si="45"/>
        <v>0</v>
      </c>
      <c r="I778" s="91">
        <f t="shared" si="43"/>
        <v>0</v>
      </c>
    </row>
    <row r="779" ht="20.25" customHeight="1" spans="1:9">
      <c r="A779" s="20"/>
      <c r="B779" s="114" t="s">
        <v>944</v>
      </c>
      <c r="C779" s="9">
        <v>0</v>
      </c>
      <c r="D779" s="9">
        <v>0</v>
      </c>
      <c r="E779" s="98">
        <v>0</v>
      </c>
      <c r="F779" s="97">
        <v>0</v>
      </c>
      <c r="G779" s="91">
        <f t="shared" si="44"/>
        <v>0</v>
      </c>
      <c r="H779" s="91">
        <f t="shared" si="45"/>
        <v>0</v>
      </c>
      <c r="I779" s="91">
        <f t="shared" si="43"/>
        <v>0</v>
      </c>
    </row>
    <row r="780" ht="20.25" customHeight="1" spans="1:9">
      <c r="A780" s="20"/>
      <c r="B780" s="114" t="s">
        <v>945</v>
      </c>
      <c r="C780" s="9">
        <v>0</v>
      </c>
      <c r="D780" s="9">
        <v>0</v>
      </c>
      <c r="E780" s="98">
        <v>0</v>
      </c>
      <c r="F780" s="97">
        <v>0</v>
      </c>
      <c r="G780" s="91">
        <f t="shared" si="44"/>
        <v>0</v>
      </c>
      <c r="H780" s="91">
        <f t="shared" si="45"/>
        <v>0</v>
      </c>
      <c r="I780" s="91">
        <f t="shared" si="43"/>
        <v>0</v>
      </c>
    </row>
    <row r="781" ht="20.25" customHeight="1" spans="1:9">
      <c r="A781" s="20"/>
      <c r="B781" s="114" t="s">
        <v>946</v>
      </c>
      <c r="C781" s="9">
        <v>0</v>
      </c>
      <c r="D781" s="9">
        <v>0</v>
      </c>
      <c r="E781" s="98">
        <v>0</v>
      </c>
      <c r="F781" s="97">
        <v>0</v>
      </c>
      <c r="G781" s="91">
        <f t="shared" si="44"/>
        <v>0</v>
      </c>
      <c r="H781" s="91">
        <f t="shared" si="45"/>
        <v>0</v>
      </c>
      <c r="I781" s="91">
        <f t="shared" si="43"/>
        <v>0</v>
      </c>
    </row>
    <row r="782" ht="20.25" customHeight="1" spans="1:9">
      <c r="A782" s="20"/>
      <c r="B782" s="114" t="s">
        <v>947</v>
      </c>
      <c r="C782" s="9">
        <v>0</v>
      </c>
      <c r="D782" s="9">
        <v>0</v>
      </c>
      <c r="E782" s="98">
        <v>0</v>
      </c>
      <c r="F782" s="97">
        <f>SUM(F783:F788)</f>
        <v>0</v>
      </c>
      <c r="G782" s="91">
        <f t="shared" si="44"/>
        <v>0</v>
      </c>
      <c r="H782" s="91">
        <f t="shared" si="45"/>
        <v>0</v>
      </c>
      <c r="I782" s="91">
        <f t="shared" si="43"/>
        <v>0</v>
      </c>
    </row>
    <row r="783" ht="20.25" customHeight="1" spans="1:9">
      <c r="A783" s="20"/>
      <c r="B783" s="114" t="s">
        <v>948</v>
      </c>
      <c r="C783" s="9">
        <v>0</v>
      </c>
      <c r="D783" s="9">
        <v>0</v>
      </c>
      <c r="E783" s="98">
        <v>0</v>
      </c>
      <c r="F783" s="97">
        <v>0</v>
      </c>
      <c r="G783" s="91">
        <f t="shared" si="44"/>
        <v>0</v>
      </c>
      <c r="H783" s="91">
        <f t="shared" si="45"/>
        <v>0</v>
      </c>
      <c r="I783" s="91">
        <f t="shared" si="43"/>
        <v>0</v>
      </c>
    </row>
    <row r="784" ht="20.25" customHeight="1" spans="1:9">
      <c r="A784" s="20"/>
      <c r="B784" s="114" t="s">
        <v>949</v>
      </c>
      <c r="C784" s="9">
        <v>0</v>
      </c>
      <c r="D784" s="9">
        <v>0</v>
      </c>
      <c r="E784" s="98">
        <v>0</v>
      </c>
      <c r="F784" s="97">
        <v>0</v>
      </c>
      <c r="G784" s="91">
        <f t="shared" si="44"/>
        <v>0</v>
      </c>
      <c r="H784" s="91">
        <f t="shared" si="45"/>
        <v>0</v>
      </c>
      <c r="I784" s="91">
        <f t="shared" si="43"/>
        <v>0</v>
      </c>
    </row>
    <row r="785" ht="20.25" customHeight="1" spans="1:9">
      <c r="A785" s="20"/>
      <c r="B785" s="114" t="s">
        <v>950</v>
      </c>
      <c r="C785" s="9">
        <v>0</v>
      </c>
      <c r="D785" s="9">
        <v>0</v>
      </c>
      <c r="E785" s="98">
        <v>0</v>
      </c>
      <c r="F785" s="97">
        <v>0</v>
      </c>
      <c r="G785" s="91">
        <f t="shared" si="44"/>
        <v>0</v>
      </c>
      <c r="H785" s="91">
        <f t="shared" si="45"/>
        <v>0</v>
      </c>
      <c r="I785" s="91">
        <f t="shared" si="43"/>
        <v>0</v>
      </c>
    </row>
    <row r="786" ht="20.25" customHeight="1" spans="1:9">
      <c r="A786" s="20"/>
      <c r="B786" s="114" t="s">
        <v>951</v>
      </c>
      <c r="C786" s="9">
        <v>0</v>
      </c>
      <c r="D786" s="9">
        <v>0</v>
      </c>
      <c r="E786" s="98">
        <v>0</v>
      </c>
      <c r="F786" s="97">
        <v>0</v>
      </c>
      <c r="G786" s="91">
        <f t="shared" si="44"/>
        <v>0</v>
      </c>
      <c r="H786" s="91">
        <f t="shared" si="45"/>
        <v>0</v>
      </c>
      <c r="I786" s="91">
        <f t="shared" si="43"/>
        <v>0</v>
      </c>
    </row>
    <row r="787" ht="20.25" customHeight="1" spans="1:9">
      <c r="A787" s="20"/>
      <c r="B787" s="114" t="s">
        <v>952</v>
      </c>
      <c r="C787" s="9">
        <v>0</v>
      </c>
      <c r="D787" s="9">
        <v>0</v>
      </c>
      <c r="E787" s="98">
        <v>0</v>
      </c>
      <c r="F787" s="97">
        <v>0</v>
      </c>
      <c r="G787" s="91">
        <f t="shared" si="44"/>
        <v>0</v>
      </c>
      <c r="H787" s="91">
        <f t="shared" si="45"/>
        <v>0</v>
      </c>
      <c r="I787" s="91">
        <f t="shared" si="43"/>
        <v>0</v>
      </c>
    </row>
    <row r="788" ht="20.25" customHeight="1" spans="1:9">
      <c r="A788" s="20"/>
      <c r="B788" s="114" t="s">
        <v>953</v>
      </c>
      <c r="C788" s="9">
        <v>0</v>
      </c>
      <c r="D788" s="9">
        <v>0</v>
      </c>
      <c r="E788" s="98">
        <v>0</v>
      </c>
      <c r="F788" s="97">
        <v>0</v>
      </c>
      <c r="G788" s="91">
        <f t="shared" si="44"/>
        <v>0</v>
      </c>
      <c r="H788" s="91">
        <f t="shared" si="45"/>
        <v>0</v>
      </c>
      <c r="I788" s="91">
        <f t="shared" si="43"/>
        <v>0</v>
      </c>
    </row>
    <row r="789" ht="20.25" customHeight="1" spans="1:9">
      <c r="A789" s="20"/>
      <c r="B789" s="114" t="s">
        <v>954</v>
      </c>
      <c r="C789" s="9">
        <v>0</v>
      </c>
      <c r="D789" s="9">
        <v>115</v>
      </c>
      <c r="E789" s="98">
        <v>0</v>
      </c>
      <c r="F789" s="97">
        <f>SUM(F790:F793)</f>
        <v>115</v>
      </c>
      <c r="G789" s="91">
        <f t="shared" si="44"/>
        <v>0</v>
      </c>
      <c r="H789" s="91">
        <f t="shared" si="45"/>
        <v>100</v>
      </c>
      <c r="I789" s="91">
        <f t="shared" si="43"/>
        <v>0</v>
      </c>
    </row>
    <row r="790" ht="20.25" customHeight="1" spans="1:9">
      <c r="A790" s="20"/>
      <c r="B790" s="114" t="s">
        <v>955</v>
      </c>
      <c r="C790" s="9">
        <v>0</v>
      </c>
      <c r="D790" s="9">
        <v>0</v>
      </c>
      <c r="E790" s="98">
        <v>0</v>
      </c>
      <c r="F790" s="97">
        <v>0</v>
      </c>
      <c r="G790" s="91">
        <f t="shared" si="44"/>
        <v>0</v>
      </c>
      <c r="H790" s="91">
        <f t="shared" si="45"/>
        <v>0</v>
      </c>
      <c r="I790" s="91">
        <f t="shared" si="43"/>
        <v>0</v>
      </c>
    </row>
    <row r="791" ht="20.25" customHeight="1" spans="1:9">
      <c r="A791" s="20"/>
      <c r="B791" s="114" t="s">
        <v>956</v>
      </c>
      <c r="C791" s="9">
        <v>0</v>
      </c>
      <c r="D791" s="9">
        <v>0</v>
      </c>
      <c r="E791" s="98">
        <v>0</v>
      </c>
      <c r="F791" s="97">
        <v>115</v>
      </c>
      <c r="G791" s="91">
        <f t="shared" si="44"/>
        <v>0</v>
      </c>
      <c r="H791" s="91">
        <f t="shared" si="45"/>
        <v>0</v>
      </c>
      <c r="I791" s="91">
        <f t="shared" si="43"/>
        <v>0</v>
      </c>
    </row>
    <row r="792" ht="20.25" customHeight="1" spans="1:9">
      <c r="A792" s="20"/>
      <c r="B792" s="114" t="s">
        <v>957</v>
      </c>
      <c r="C792" s="9">
        <v>0</v>
      </c>
      <c r="D792" s="9">
        <v>0</v>
      </c>
      <c r="E792" s="98">
        <v>0</v>
      </c>
      <c r="F792" s="97">
        <v>0</v>
      </c>
      <c r="G792" s="91">
        <f t="shared" si="44"/>
        <v>0</v>
      </c>
      <c r="H792" s="91">
        <f t="shared" si="45"/>
        <v>0</v>
      </c>
      <c r="I792" s="91">
        <f t="shared" si="43"/>
        <v>0</v>
      </c>
    </row>
    <row r="793" ht="20.25" customHeight="1" spans="1:9">
      <c r="A793" s="20"/>
      <c r="B793" s="114" t="s">
        <v>958</v>
      </c>
      <c r="C793" s="9">
        <v>0</v>
      </c>
      <c r="D793" s="9">
        <v>0</v>
      </c>
      <c r="E793" s="98">
        <v>0</v>
      </c>
      <c r="F793" s="97">
        <v>0</v>
      </c>
      <c r="G793" s="91">
        <f t="shared" si="44"/>
        <v>0</v>
      </c>
      <c r="H793" s="91">
        <f t="shared" si="45"/>
        <v>0</v>
      </c>
      <c r="I793" s="91">
        <f t="shared" si="43"/>
        <v>0</v>
      </c>
    </row>
    <row r="794" ht="20.25" customHeight="1" spans="1:9">
      <c r="A794" s="20"/>
      <c r="B794" s="114" t="s">
        <v>959</v>
      </c>
      <c r="C794" s="9">
        <v>200</v>
      </c>
      <c r="D794" s="9">
        <v>224</v>
      </c>
      <c r="E794" s="98">
        <v>0</v>
      </c>
      <c r="F794" s="97">
        <f>SUM(F795:F796)</f>
        <v>224</v>
      </c>
      <c r="G794" s="91">
        <f t="shared" si="44"/>
        <v>112</v>
      </c>
      <c r="H794" s="91">
        <f t="shared" si="45"/>
        <v>100</v>
      </c>
      <c r="I794" s="91">
        <f t="shared" si="43"/>
        <v>0</v>
      </c>
    </row>
    <row r="795" ht="20.25" customHeight="1" spans="1:9">
      <c r="A795" s="20"/>
      <c r="B795" s="114" t="s">
        <v>960</v>
      </c>
      <c r="C795" s="9">
        <v>0</v>
      </c>
      <c r="D795" s="9">
        <v>0</v>
      </c>
      <c r="E795" s="98">
        <v>0</v>
      </c>
      <c r="F795" s="97">
        <v>0</v>
      </c>
      <c r="G795" s="91">
        <f t="shared" si="44"/>
        <v>0</v>
      </c>
      <c r="H795" s="91">
        <f t="shared" si="45"/>
        <v>0</v>
      </c>
      <c r="I795" s="91">
        <f t="shared" si="43"/>
        <v>0</v>
      </c>
    </row>
    <row r="796" ht="20.25" customHeight="1" spans="1:9">
      <c r="A796" s="20"/>
      <c r="B796" s="114" t="s">
        <v>961</v>
      </c>
      <c r="C796" s="9">
        <v>0</v>
      </c>
      <c r="D796" s="9">
        <v>0</v>
      </c>
      <c r="E796" s="98">
        <v>0</v>
      </c>
      <c r="F796" s="97">
        <v>224</v>
      </c>
      <c r="G796" s="91">
        <f t="shared" si="44"/>
        <v>0</v>
      </c>
      <c r="H796" s="91">
        <f t="shared" si="45"/>
        <v>0</v>
      </c>
      <c r="I796" s="91">
        <f t="shared" si="43"/>
        <v>183.606557377049</v>
      </c>
    </row>
    <row r="797" ht="20.25" customHeight="1" spans="1:9">
      <c r="A797" s="20" t="s">
        <v>962</v>
      </c>
      <c r="B797" s="114" t="s">
        <v>73</v>
      </c>
      <c r="C797" s="9">
        <v>0</v>
      </c>
      <c r="D797" s="9">
        <v>102</v>
      </c>
      <c r="E797" s="98">
        <v>122</v>
      </c>
      <c r="F797" s="97">
        <f>SUM(F798,F808,F824,F829,F840,F847,F855)</f>
        <v>102</v>
      </c>
      <c r="G797" s="91">
        <f t="shared" si="44"/>
        <v>0</v>
      </c>
      <c r="H797" s="91">
        <f t="shared" si="45"/>
        <v>100</v>
      </c>
      <c r="I797" s="91">
        <f t="shared" si="43"/>
        <v>0</v>
      </c>
    </row>
    <row r="798" ht="20.25" customHeight="1" spans="1:9">
      <c r="A798" s="20"/>
      <c r="B798" s="114" t="s">
        <v>963</v>
      </c>
      <c r="C798" s="9">
        <v>0</v>
      </c>
      <c r="D798" s="9">
        <v>0</v>
      </c>
      <c r="E798" s="98">
        <v>0</v>
      </c>
      <c r="F798" s="97">
        <f>SUM(F799:F807)</f>
        <v>0</v>
      </c>
      <c r="G798" s="91">
        <f t="shared" si="44"/>
        <v>0</v>
      </c>
      <c r="H798" s="91">
        <f t="shared" si="45"/>
        <v>0</v>
      </c>
      <c r="I798" s="91">
        <f t="shared" si="43"/>
        <v>0</v>
      </c>
    </row>
    <row r="799" ht="20.25" customHeight="1" spans="1:9">
      <c r="A799" s="20"/>
      <c r="B799" s="114" t="s">
        <v>964</v>
      </c>
      <c r="C799" s="9">
        <v>0</v>
      </c>
      <c r="D799" s="9">
        <v>0</v>
      </c>
      <c r="E799" s="98">
        <v>0</v>
      </c>
      <c r="F799" s="97">
        <v>0</v>
      </c>
      <c r="G799" s="91">
        <f t="shared" si="44"/>
        <v>0</v>
      </c>
      <c r="H799" s="91">
        <f t="shared" si="45"/>
        <v>0</v>
      </c>
      <c r="I799" s="91">
        <f t="shared" si="43"/>
        <v>0</v>
      </c>
    </row>
    <row r="800" ht="20.25" customHeight="1" spans="1:9">
      <c r="A800" s="20"/>
      <c r="B800" s="114" t="s">
        <v>965</v>
      </c>
      <c r="C800" s="9">
        <v>0</v>
      </c>
      <c r="D800" s="9">
        <v>0</v>
      </c>
      <c r="E800" s="98">
        <v>0</v>
      </c>
      <c r="F800" s="97">
        <v>0</v>
      </c>
      <c r="G800" s="91">
        <f t="shared" si="44"/>
        <v>0</v>
      </c>
      <c r="H800" s="91">
        <f t="shared" si="45"/>
        <v>0</v>
      </c>
      <c r="I800" s="91">
        <f t="shared" si="43"/>
        <v>0</v>
      </c>
    </row>
    <row r="801" ht="20.25" customHeight="1" spans="1:9">
      <c r="A801" s="20"/>
      <c r="B801" s="114" t="s">
        <v>966</v>
      </c>
      <c r="C801" s="9">
        <v>0</v>
      </c>
      <c r="D801" s="9">
        <v>0</v>
      </c>
      <c r="E801" s="98">
        <v>0</v>
      </c>
      <c r="F801" s="97">
        <v>0</v>
      </c>
      <c r="G801" s="91">
        <f t="shared" si="44"/>
        <v>0</v>
      </c>
      <c r="H801" s="91">
        <f t="shared" si="45"/>
        <v>0</v>
      </c>
      <c r="I801" s="91">
        <f t="shared" si="43"/>
        <v>0</v>
      </c>
    </row>
    <row r="802" ht="20.25" customHeight="1" spans="1:9">
      <c r="A802" s="20"/>
      <c r="B802" s="114" t="s">
        <v>967</v>
      </c>
      <c r="C802" s="9">
        <v>0</v>
      </c>
      <c r="D802" s="9">
        <v>0</v>
      </c>
      <c r="E802" s="98">
        <v>0</v>
      </c>
      <c r="F802" s="97">
        <v>0</v>
      </c>
      <c r="G802" s="91">
        <f t="shared" si="44"/>
        <v>0</v>
      </c>
      <c r="H802" s="91">
        <f t="shared" si="45"/>
        <v>0</v>
      </c>
      <c r="I802" s="91">
        <f t="shared" si="43"/>
        <v>0</v>
      </c>
    </row>
    <row r="803" ht="20.25" customHeight="1" spans="1:9">
      <c r="A803" s="20"/>
      <c r="B803" s="114" t="s">
        <v>968</v>
      </c>
      <c r="C803" s="9">
        <v>0</v>
      </c>
      <c r="D803" s="9">
        <v>0</v>
      </c>
      <c r="E803" s="98">
        <v>0</v>
      </c>
      <c r="F803" s="97">
        <v>0</v>
      </c>
      <c r="G803" s="91">
        <f t="shared" si="44"/>
        <v>0</v>
      </c>
      <c r="H803" s="91">
        <f t="shared" si="45"/>
        <v>0</v>
      </c>
      <c r="I803" s="91">
        <f t="shared" si="43"/>
        <v>0</v>
      </c>
    </row>
    <row r="804" ht="20.25" customHeight="1" spans="1:9">
      <c r="A804" s="20"/>
      <c r="B804" s="114" t="s">
        <v>969</v>
      </c>
      <c r="C804" s="9">
        <v>0</v>
      </c>
      <c r="D804" s="9">
        <v>0</v>
      </c>
      <c r="E804" s="98">
        <v>0</v>
      </c>
      <c r="F804" s="97">
        <v>0</v>
      </c>
      <c r="G804" s="91">
        <f t="shared" si="44"/>
        <v>0</v>
      </c>
      <c r="H804" s="91">
        <f t="shared" si="45"/>
        <v>0</v>
      </c>
      <c r="I804" s="91">
        <f t="shared" si="43"/>
        <v>0</v>
      </c>
    </row>
    <row r="805" ht="20.25" customHeight="1" spans="1:9">
      <c r="A805" s="20"/>
      <c r="B805" s="114" t="s">
        <v>970</v>
      </c>
      <c r="C805" s="9">
        <v>0</v>
      </c>
      <c r="D805" s="9">
        <v>0</v>
      </c>
      <c r="E805" s="98">
        <v>0</v>
      </c>
      <c r="F805" s="97">
        <v>0</v>
      </c>
      <c r="G805" s="91">
        <f t="shared" si="44"/>
        <v>0</v>
      </c>
      <c r="H805" s="91">
        <f t="shared" si="45"/>
        <v>0</v>
      </c>
      <c r="I805" s="91">
        <f t="shared" si="43"/>
        <v>0</v>
      </c>
    </row>
    <row r="806" ht="20.25" customHeight="1" spans="1:9">
      <c r="A806" s="20"/>
      <c r="B806" s="114" t="s">
        <v>971</v>
      </c>
      <c r="C806" s="9">
        <v>0</v>
      </c>
      <c r="D806" s="9">
        <v>0</v>
      </c>
      <c r="E806" s="98">
        <v>0</v>
      </c>
      <c r="F806" s="97">
        <v>0</v>
      </c>
      <c r="G806" s="91">
        <f t="shared" si="44"/>
        <v>0</v>
      </c>
      <c r="H806" s="91">
        <f t="shared" si="45"/>
        <v>0</v>
      </c>
      <c r="I806" s="91">
        <f t="shared" si="43"/>
        <v>0</v>
      </c>
    </row>
    <row r="807" ht="20.25" customHeight="1" spans="1:9">
      <c r="A807" s="20"/>
      <c r="B807" s="114" t="s">
        <v>972</v>
      </c>
      <c r="C807" s="9">
        <v>0</v>
      </c>
      <c r="D807" s="9">
        <v>0</v>
      </c>
      <c r="E807" s="98">
        <v>0</v>
      </c>
      <c r="F807" s="97">
        <v>0</v>
      </c>
      <c r="G807" s="91">
        <f t="shared" si="44"/>
        <v>0</v>
      </c>
      <c r="H807" s="91">
        <f t="shared" si="45"/>
        <v>0</v>
      </c>
      <c r="I807" s="91">
        <f t="shared" si="43"/>
        <v>0</v>
      </c>
    </row>
    <row r="808" ht="20.25" customHeight="1" spans="1:9">
      <c r="A808" s="20"/>
      <c r="B808" s="114" t="s">
        <v>973</v>
      </c>
      <c r="C808" s="9">
        <v>0</v>
      </c>
      <c r="D808" s="9">
        <v>0</v>
      </c>
      <c r="E808" s="98">
        <v>0</v>
      </c>
      <c r="F808" s="97">
        <f>SUM(F809:F823)</f>
        <v>0</v>
      </c>
      <c r="G808" s="91">
        <f t="shared" si="44"/>
        <v>0</v>
      </c>
      <c r="H808" s="91">
        <f t="shared" si="45"/>
        <v>0</v>
      </c>
      <c r="I808" s="91">
        <f t="shared" si="43"/>
        <v>0</v>
      </c>
    </row>
    <row r="809" ht="20.25" customHeight="1" spans="1:9">
      <c r="A809" s="20"/>
      <c r="B809" s="114" t="s">
        <v>974</v>
      </c>
      <c r="C809" s="9">
        <v>0</v>
      </c>
      <c r="D809" s="9">
        <v>0</v>
      </c>
      <c r="E809" s="98">
        <v>0</v>
      </c>
      <c r="F809" s="97">
        <v>0</v>
      </c>
      <c r="G809" s="91">
        <f t="shared" si="44"/>
        <v>0</v>
      </c>
      <c r="H809" s="91">
        <f t="shared" si="45"/>
        <v>0</v>
      </c>
      <c r="I809" s="91">
        <f t="shared" si="43"/>
        <v>0</v>
      </c>
    </row>
    <row r="810" ht="20.25" customHeight="1" spans="1:9">
      <c r="A810" s="20"/>
      <c r="B810" s="114" t="s">
        <v>975</v>
      </c>
      <c r="C810" s="9">
        <v>0</v>
      </c>
      <c r="D810" s="9">
        <v>0</v>
      </c>
      <c r="E810" s="98">
        <v>0</v>
      </c>
      <c r="F810" s="97">
        <v>0</v>
      </c>
      <c r="G810" s="91">
        <f t="shared" si="44"/>
        <v>0</v>
      </c>
      <c r="H810" s="91">
        <f t="shared" si="45"/>
        <v>0</v>
      </c>
      <c r="I810" s="91">
        <f t="shared" si="43"/>
        <v>0</v>
      </c>
    </row>
    <row r="811" ht="20.25" customHeight="1" spans="1:9">
      <c r="A811" s="20"/>
      <c r="B811" s="114" t="s">
        <v>976</v>
      </c>
      <c r="C811" s="9">
        <v>0</v>
      </c>
      <c r="D811" s="9">
        <v>0</v>
      </c>
      <c r="E811" s="98">
        <v>0</v>
      </c>
      <c r="F811" s="97">
        <v>0</v>
      </c>
      <c r="G811" s="91">
        <f t="shared" si="44"/>
        <v>0</v>
      </c>
      <c r="H811" s="91">
        <f t="shared" si="45"/>
        <v>0</v>
      </c>
      <c r="I811" s="91">
        <f t="shared" ref="I811:I831" si="46">IF(E812&lt;&gt;0,(F811/E812)*100,0)</f>
        <v>0</v>
      </c>
    </row>
    <row r="812" ht="20.25" customHeight="1" spans="1:9">
      <c r="A812" s="20"/>
      <c r="B812" s="114" t="s">
        <v>977</v>
      </c>
      <c r="C812" s="9">
        <v>0</v>
      </c>
      <c r="D812" s="9">
        <v>0</v>
      </c>
      <c r="E812" s="98">
        <v>0</v>
      </c>
      <c r="F812" s="97">
        <v>0</v>
      </c>
      <c r="G812" s="91">
        <f t="shared" si="44"/>
        <v>0</v>
      </c>
      <c r="H812" s="91">
        <f t="shared" si="45"/>
        <v>0</v>
      </c>
      <c r="I812" s="91">
        <f t="shared" si="46"/>
        <v>0</v>
      </c>
    </row>
    <row r="813" ht="20.25" customHeight="1" spans="1:9">
      <c r="A813" s="20"/>
      <c r="B813" s="114" t="s">
        <v>978</v>
      </c>
      <c r="C813" s="9">
        <v>0</v>
      </c>
      <c r="D813" s="9">
        <v>0</v>
      </c>
      <c r="E813" s="98">
        <v>0</v>
      </c>
      <c r="F813" s="97">
        <v>0</v>
      </c>
      <c r="G813" s="91">
        <f t="shared" ref="G813:G876" si="47">IF(C813&lt;&gt;0,(F813/C813)*100,0)</f>
        <v>0</v>
      </c>
      <c r="H813" s="91">
        <f t="shared" ref="H813:H876" si="48">IF(D813&lt;&gt;0,(F813/D813)*100,0)</f>
        <v>0</v>
      </c>
      <c r="I813" s="91">
        <f t="shared" si="46"/>
        <v>0</v>
      </c>
    </row>
    <row r="814" ht="20.25" customHeight="1" spans="1:9">
      <c r="A814" s="20"/>
      <c r="B814" s="114" t="s">
        <v>979</v>
      </c>
      <c r="C814" s="9">
        <v>0</v>
      </c>
      <c r="D814" s="9">
        <v>0</v>
      </c>
      <c r="E814" s="98">
        <v>0</v>
      </c>
      <c r="F814" s="97">
        <v>0</v>
      </c>
      <c r="G814" s="91">
        <f t="shared" si="47"/>
        <v>0</v>
      </c>
      <c r="H814" s="91">
        <f t="shared" si="48"/>
        <v>0</v>
      </c>
      <c r="I814" s="91">
        <f t="shared" si="46"/>
        <v>0</v>
      </c>
    </row>
    <row r="815" ht="20.25" customHeight="1" spans="1:9">
      <c r="A815" s="20"/>
      <c r="B815" s="114" t="s">
        <v>980</v>
      </c>
      <c r="C815" s="9">
        <v>0</v>
      </c>
      <c r="D815" s="9">
        <v>0</v>
      </c>
      <c r="E815" s="98">
        <v>0</v>
      </c>
      <c r="F815" s="97">
        <v>0</v>
      </c>
      <c r="G815" s="91">
        <f t="shared" si="47"/>
        <v>0</v>
      </c>
      <c r="H815" s="91">
        <f t="shared" si="48"/>
        <v>0</v>
      </c>
      <c r="I815" s="91">
        <f t="shared" si="46"/>
        <v>0</v>
      </c>
    </row>
    <row r="816" ht="20.25" customHeight="1" spans="1:9">
      <c r="A816" s="20"/>
      <c r="B816" s="114" t="s">
        <v>981</v>
      </c>
      <c r="C816" s="9">
        <v>0</v>
      </c>
      <c r="D816" s="9">
        <v>0</v>
      </c>
      <c r="E816" s="98">
        <v>0</v>
      </c>
      <c r="F816" s="97">
        <v>0</v>
      </c>
      <c r="G816" s="91">
        <f t="shared" si="47"/>
        <v>0</v>
      </c>
      <c r="H816" s="91">
        <f t="shared" si="48"/>
        <v>0</v>
      </c>
      <c r="I816" s="91">
        <f t="shared" si="46"/>
        <v>0</v>
      </c>
    </row>
    <row r="817" ht="20.25" customHeight="1" spans="1:9">
      <c r="A817" s="20"/>
      <c r="B817" s="114" t="s">
        <v>982</v>
      </c>
      <c r="C817" s="9">
        <v>0</v>
      </c>
      <c r="D817" s="9">
        <v>0</v>
      </c>
      <c r="E817" s="98">
        <v>0</v>
      </c>
      <c r="F817" s="97">
        <v>0</v>
      </c>
      <c r="G817" s="91">
        <f t="shared" si="47"/>
        <v>0</v>
      </c>
      <c r="H817" s="91">
        <f t="shared" si="48"/>
        <v>0</v>
      </c>
      <c r="I817" s="91">
        <f t="shared" si="46"/>
        <v>0</v>
      </c>
    </row>
    <row r="818" ht="20.25" customHeight="1" spans="1:9">
      <c r="A818" s="20"/>
      <c r="B818" s="114" t="s">
        <v>983</v>
      </c>
      <c r="C818" s="9">
        <v>0</v>
      </c>
      <c r="D818" s="9">
        <v>0</v>
      </c>
      <c r="E818" s="98">
        <v>0</v>
      </c>
      <c r="F818" s="97">
        <v>0</v>
      </c>
      <c r="G818" s="91">
        <f t="shared" si="47"/>
        <v>0</v>
      </c>
      <c r="H818" s="91">
        <f t="shared" si="48"/>
        <v>0</v>
      </c>
      <c r="I818" s="91">
        <f t="shared" si="46"/>
        <v>0</v>
      </c>
    </row>
    <row r="819" ht="20.25" customHeight="1" spans="1:9">
      <c r="A819" s="20"/>
      <c r="B819" s="114" t="s">
        <v>984</v>
      </c>
      <c r="C819" s="9">
        <v>0</v>
      </c>
      <c r="D819" s="9">
        <v>0</v>
      </c>
      <c r="E819" s="98">
        <v>0</v>
      </c>
      <c r="F819" s="97">
        <v>0</v>
      </c>
      <c r="G819" s="91">
        <f t="shared" si="47"/>
        <v>0</v>
      </c>
      <c r="H819" s="91">
        <f t="shared" si="48"/>
        <v>0</v>
      </c>
      <c r="I819" s="91">
        <f t="shared" si="46"/>
        <v>0</v>
      </c>
    </row>
    <row r="820" ht="20.25" customHeight="1" spans="1:9">
      <c r="A820" s="20"/>
      <c r="B820" s="114" t="s">
        <v>985</v>
      </c>
      <c r="C820" s="9">
        <v>0</v>
      </c>
      <c r="D820" s="9">
        <v>0</v>
      </c>
      <c r="E820" s="98">
        <v>0</v>
      </c>
      <c r="F820" s="97">
        <v>0</v>
      </c>
      <c r="G820" s="91">
        <f t="shared" si="47"/>
        <v>0</v>
      </c>
      <c r="H820" s="91">
        <f t="shared" si="48"/>
        <v>0</v>
      </c>
      <c r="I820" s="91">
        <f t="shared" si="46"/>
        <v>0</v>
      </c>
    </row>
    <row r="821" ht="20.25" customHeight="1" spans="1:9">
      <c r="A821" s="20"/>
      <c r="B821" s="114" t="s">
        <v>986</v>
      </c>
      <c r="C821" s="9">
        <v>0</v>
      </c>
      <c r="D821" s="9">
        <v>0</v>
      </c>
      <c r="E821" s="98">
        <v>0</v>
      </c>
      <c r="F821" s="97">
        <v>0</v>
      </c>
      <c r="G821" s="91">
        <f t="shared" si="47"/>
        <v>0</v>
      </c>
      <c r="H821" s="91">
        <f t="shared" si="48"/>
        <v>0</v>
      </c>
      <c r="I821" s="91">
        <f t="shared" si="46"/>
        <v>0</v>
      </c>
    </row>
    <row r="822" ht="20.25" customHeight="1" spans="1:9">
      <c r="A822" s="20"/>
      <c r="B822" s="114" t="s">
        <v>987</v>
      </c>
      <c r="C822" s="9">
        <v>0</v>
      </c>
      <c r="D822" s="9">
        <v>0</v>
      </c>
      <c r="E822" s="98">
        <v>0</v>
      </c>
      <c r="F822" s="97">
        <v>0</v>
      </c>
      <c r="G822" s="91">
        <f t="shared" si="47"/>
        <v>0</v>
      </c>
      <c r="H822" s="91">
        <f t="shared" si="48"/>
        <v>0</v>
      </c>
      <c r="I822" s="91">
        <f t="shared" si="46"/>
        <v>0</v>
      </c>
    </row>
    <row r="823" ht="20.25" customHeight="1" spans="1:9">
      <c r="A823" s="20"/>
      <c r="B823" s="114" t="s">
        <v>988</v>
      </c>
      <c r="C823" s="9">
        <v>0</v>
      </c>
      <c r="D823" s="9">
        <v>0</v>
      </c>
      <c r="E823" s="98">
        <v>0</v>
      </c>
      <c r="F823" s="97">
        <v>0</v>
      </c>
      <c r="G823" s="91">
        <f t="shared" si="47"/>
        <v>0</v>
      </c>
      <c r="H823" s="91">
        <f t="shared" si="48"/>
        <v>0</v>
      </c>
      <c r="I823" s="91">
        <f t="shared" si="46"/>
        <v>0</v>
      </c>
    </row>
    <row r="824" ht="20.25" customHeight="1" spans="1:9">
      <c r="A824" s="20"/>
      <c r="B824" s="114" t="s">
        <v>989</v>
      </c>
      <c r="C824" s="9">
        <v>0</v>
      </c>
      <c r="D824" s="9">
        <v>0</v>
      </c>
      <c r="E824" s="98">
        <v>0</v>
      </c>
      <c r="F824" s="97">
        <f>SUM(F825:F828)</f>
        <v>0</v>
      </c>
      <c r="G824" s="91">
        <f t="shared" si="47"/>
        <v>0</v>
      </c>
      <c r="H824" s="91">
        <f t="shared" si="48"/>
        <v>0</v>
      </c>
      <c r="I824" s="91">
        <f t="shared" si="46"/>
        <v>0</v>
      </c>
    </row>
    <row r="825" ht="20.25" customHeight="1" spans="1:9">
      <c r="A825" s="20"/>
      <c r="B825" s="114" t="s">
        <v>990</v>
      </c>
      <c r="C825" s="9">
        <v>0</v>
      </c>
      <c r="D825" s="9">
        <v>0</v>
      </c>
      <c r="E825" s="98">
        <v>0</v>
      </c>
      <c r="F825" s="97">
        <v>0</v>
      </c>
      <c r="G825" s="91">
        <f t="shared" si="47"/>
        <v>0</v>
      </c>
      <c r="H825" s="91">
        <f t="shared" si="48"/>
        <v>0</v>
      </c>
      <c r="I825" s="91">
        <f t="shared" si="46"/>
        <v>0</v>
      </c>
    </row>
    <row r="826" ht="20.25" customHeight="1" spans="1:9">
      <c r="A826" s="20"/>
      <c r="B826" s="114" t="s">
        <v>991</v>
      </c>
      <c r="C826" s="9">
        <v>0</v>
      </c>
      <c r="D826" s="9">
        <v>0</v>
      </c>
      <c r="E826" s="98">
        <v>0</v>
      </c>
      <c r="F826" s="97">
        <v>0</v>
      </c>
      <c r="G826" s="91">
        <f t="shared" si="47"/>
        <v>0</v>
      </c>
      <c r="H826" s="91">
        <f t="shared" si="48"/>
        <v>0</v>
      </c>
      <c r="I826" s="91">
        <f t="shared" si="46"/>
        <v>0</v>
      </c>
    </row>
    <row r="827" ht="20.25" customHeight="1" spans="1:9">
      <c r="A827" s="20"/>
      <c r="B827" s="114" t="s">
        <v>992</v>
      </c>
      <c r="C827" s="9">
        <v>0</v>
      </c>
      <c r="D827" s="9">
        <v>0</v>
      </c>
      <c r="E827" s="98">
        <v>0</v>
      </c>
      <c r="F827" s="97">
        <v>0</v>
      </c>
      <c r="G827" s="91">
        <f t="shared" si="47"/>
        <v>0</v>
      </c>
      <c r="H827" s="91">
        <f t="shared" si="48"/>
        <v>0</v>
      </c>
      <c r="I827" s="91">
        <f t="shared" si="46"/>
        <v>0</v>
      </c>
    </row>
    <row r="828" ht="20.25" customHeight="1" spans="1:9">
      <c r="A828" s="20"/>
      <c r="B828" s="114" t="s">
        <v>993</v>
      </c>
      <c r="C828" s="9">
        <v>0</v>
      </c>
      <c r="D828" s="9">
        <v>0</v>
      </c>
      <c r="E828" s="98">
        <v>0</v>
      </c>
      <c r="F828" s="97">
        <v>0</v>
      </c>
      <c r="G828" s="91">
        <f t="shared" si="47"/>
        <v>0</v>
      </c>
      <c r="H828" s="91">
        <f t="shared" si="48"/>
        <v>0</v>
      </c>
      <c r="I828" s="91">
        <f t="shared" si="46"/>
        <v>0</v>
      </c>
    </row>
    <row r="829" ht="20.25" customHeight="1" spans="1:9">
      <c r="A829" s="20"/>
      <c r="B829" s="114" t="s">
        <v>994</v>
      </c>
      <c r="C829" s="9">
        <v>0</v>
      </c>
      <c r="D829" s="9">
        <v>50</v>
      </c>
      <c r="E829" s="98">
        <v>57</v>
      </c>
      <c r="F829" s="97">
        <f>SUM(F830:F839)</f>
        <v>50</v>
      </c>
      <c r="G829" s="91">
        <f t="shared" si="47"/>
        <v>0</v>
      </c>
      <c r="H829" s="91">
        <f t="shared" si="48"/>
        <v>100</v>
      </c>
      <c r="I829" s="91">
        <f t="shared" si="46"/>
        <v>0</v>
      </c>
    </row>
    <row r="830" ht="20.25" customHeight="1" spans="1:9">
      <c r="A830" s="20"/>
      <c r="B830" s="114" t="s">
        <v>995</v>
      </c>
      <c r="C830" s="9">
        <v>0</v>
      </c>
      <c r="D830" s="9">
        <v>0</v>
      </c>
      <c r="E830" s="98">
        <v>0</v>
      </c>
      <c r="F830" s="97">
        <v>0</v>
      </c>
      <c r="G830" s="91">
        <f t="shared" si="47"/>
        <v>0</v>
      </c>
      <c r="H830" s="91">
        <f t="shared" si="48"/>
        <v>0</v>
      </c>
      <c r="I830" s="91">
        <f t="shared" si="46"/>
        <v>0</v>
      </c>
    </row>
    <row r="831" ht="20.25" customHeight="1" spans="1:9">
      <c r="A831" s="20"/>
      <c r="B831" s="114" t="s">
        <v>996</v>
      </c>
      <c r="C831" s="9">
        <v>0</v>
      </c>
      <c r="D831" s="9">
        <v>0</v>
      </c>
      <c r="E831" s="98">
        <v>0</v>
      </c>
      <c r="F831" s="97">
        <v>0</v>
      </c>
      <c r="G831" s="91">
        <f t="shared" si="47"/>
        <v>0</v>
      </c>
      <c r="H831" s="91">
        <f t="shared" si="48"/>
        <v>0</v>
      </c>
      <c r="I831" s="91">
        <f t="shared" si="46"/>
        <v>0</v>
      </c>
    </row>
    <row r="832" ht="20.25" customHeight="1" spans="1:9">
      <c r="A832" s="20"/>
      <c r="B832" s="114" t="s">
        <v>997</v>
      </c>
      <c r="C832" s="9">
        <v>0</v>
      </c>
      <c r="D832" s="9">
        <v>0</v>
      </c>
      <c r="E832" s="98">
        <v>0</v>
      </c>
      <c r="F832" s="97">
        <v>0</v>
      </c>
      <c r="G832" s="91">
        <f t="shared" si="47"/>
        <v>0</v>
      </c>
      <c r="H832" s="91">
        <f t="shared" si="48"/>
        <v>0</v>
      </c>
      <c r="I832" s="91" t="e">
        <f>IF(#REF!&lt;&gt;0,(F832/#REF!)*100,0)</f>
        <v>#REF!</v>
      </c>
    </row>
    <row r="833" ht="20.25" customHeight="1" spans="1:9">
      <c r="A833" s="20"/>
      <c r="B833" s="114" t="s">
        <v>998</v>
      </c>
      <c r="C833" s="9">
        <v>0</v>
      </c>
      <c r="D833" s="9">
        <v>0</v>
      </c>
      <c r="E833" s="98">
        <v>0</v>
      </c>
      <c r="F833" s="97">
        <v>0</v>
      </c>
      <c r="G833" s="91">
        <f t="shared" si="47"/>
        <v>0</v>
      </c>
      <c r="H833" s="91">
        <f t="shared" si="48"/>
        <v>0</v>
      </c>
      <c r="I833" s="91">
        <f t="shared" ref="I833:I896" si="49">IF(E833&lt;&gt;0,(F833/E833)*100,0)</f>
        <v>0</v>
      </c>
    </row>
    <row r="834" ht="20.25" customHeight="1" spans="1:9">
      <c r="A834" s="20"/>
      <c r="B834" s="114" t="s">
        <v>999</v>
      </c>
      <c r="C834" s="9">
        <v>0</v>
      </c>
      <c r="D834" s="9">
        <v>0</v>
      </c>
      <c r="E834" s="98">
        <v>0</v>
      </c>
      <c r="F834" s="97">
        <v>0</v>
      </c>
      <c r="G834" s="91">
        <f t="shared" si="47"/>
        <v>0</v>
      </c>
      <c r="H834" s="91">
        <f t="shared" si="48"/>
        <v>0</v>
      </c>
      <c r="I834" s="91">
        <f t="shared" si="49"/>
        <v>0</v>
      </c>
    </row>
    <row r="835" ht="20.25" customHeight="1" spans="1:9">
      <c r="A835" s="20"/>
      <c r="B835" s="114" t="s">
        <v>1000</v>
      </c>
      <c r="C835" s="9">
        <v>0</v>
      </c>
      <c r="D835" s="9">
        <v>0</v>
      </c>
      <c r="E835" s="98">
        <v>0</v>
      </c>
      <c r="F835" s="97">
        <v>0</v>
      </c>
      <c r="G835" s="91">
        <f t="shared" si="47"/>
        <v>0</v>
      </c>
      <c r="H835" s="91">
        <f t="shared" si="48"/>
        <v>0</v>
      </c>
      <c r="I835" s="91">
        <f t="shared" si="49"/>
        <v>0</v>
      </c>
    </row>
    <row r="836" ht="20.25" customHeight="1" spans="1:9">
      <c r="A836" s="20"/>
      <c r="B836" s="114" t="s">
        <v>1001</v>
      </c>
      <c r="C836" s="9">
        <v>0</v>
      </c>
      <c r="D836" s="9">
        <v>0</v>
      </c>
      <c r="E836" s="98">
        <v>0</v>
      </c>
      <c r="F836" s="97">
        <v>25</v>
      </c>
      <c r="G836" s="91">
        <f t="shared" si="47"/>
        <v>0</v>
      </c>
      <c r="H836" s="91">
        <f t="shared" si="48"/>
        <v>0</v>
      </c>
      <c r="I836" s="91">
        <f t="shared" si="49"/>
        <v>0</v>
      </c>
    </row>
    <row r="837" ht="20.25" customHeight="1" spans="1:9">
      <c r="A837" s="20"/>
      <c r="B837" s="114" t="s">
        <v>1002</v>
      </c>
      <c r="C837" s="9">
        <v>0</v>
      </c>
      <c r="D837" s="9">
        <v>0</v>
      </c>
      <c r="E837" s="98">
        <v>57</v>
      </c>
      <c r="F837" s="97">
        <v>16</v>
      </c>
      <c r="G837" s="91">
        <f t="shared" si="47"/>
        <v>0</v>
      </c>
      <c r="H837" s="91">
        <f t="shared" si="48"/>
        <v>0</v>
      </c>
      <c r="I837" s="91">
        <f t="shared" si="49"/>
        <v>28.0701754385965</v>
      </c>
    </row>
    <row r="838" ht="20.25" customHeight="1" spans="1:9">
      <c r="A838" s="20"/>
      <c r="B838" s="114" t="s">
        <v>1003</v>
      </c>
      <c r="C838" s="9">
        <v>0</v>
      </c>
      <c r="D838" s="9">
        <v>0</v>
      </c>
      <c r="E838" s="98">
        <v>0</v>
      </c>
      <c r="F838" s="97">
        <v>0</v>
      </c>
      <c r="G838" s="91">
        <f t="shared" si="47"/>
        <v>0</v>
      </c>
      <c r="H838" s="91">
        <f t="shared" si="48"/>
        <v>0</v>
      </c>
      <c r="I838" s="91">
        <f t="shared" si="49"/>
        <v>0</v>
      </c>
    </row>
    <row r="839" ht="20.25" customHeight="1" spans="1:9">
      <c r="A839" s="20"/>
      <c r="B839" s="114" t="s">
        <v>1004</v>
      </c>
      <c r="C839" s="9">
        <v>0</v>
      </c>
      <c r="D839" s="9">
        <v>0</v>
      </c>
      <c r="E839" s="98">
        <v>0</v>
      </c>
      <c r="F839" s="97">
        <v>9</v>
      </c>
      <c r="G839" s="91">
        <f t="shared" si="47"/>
        <v>0</v>
      </c>
      <c r="H839" s="91">
        <f t="shared" si="48"/>
        <v>0</v>
      </c>
      <c r="I839" s="91">
        <f t="shared" si="49"/>
        <v>0</v>
      </c>
    </row>
    <row r="840" ht="20.25" customHeight="1" spans="1:9">
      <c r="A840" s="20"/>
      <c r="B840" s="114" t="s">
        <v>1005</v>
      </c>
      <c r="C840" s="9">
        <v>0</v>
      </c>
      <c r="D840" s="9">
        <v>0</v>
      </c>
      <c r="E840" s="98">
        <v>0</v>
      </c>
      <c r="F840" s="97">
        <f>SUM(F841:F846)</f>
        <v>0</v>
      </c>
      <c r="G840" s="91">
        <f t="shared" si="47"/>
        <v>0</v>
      </c>
      <c r="H840" s="91">
        <f t="shared" si="48"/>
        <v>0</v>
      </c>
      <c r="I840" s="91">
        <f t="shared" si="49"/>
        <v>0</v>
      </c>
    </row>
    <row r="841" ht="20.25" customHeight="1" spans="1:9">
      <c r="A841" s="20"/>
      <c r="B841" s="114" t="s">
        <v>1006</v>
      </c>
      <c r="C841" s="9">
        <v>0</v>
      </c>
      <c r="D841" s="9">
        <v>0</v>
      </c>
      <c r="E841" s="98">
        <v>0</v>
      </c>
      <c r="F841" s="97">
        <v>0</v>
      </c>
      <c r="G841" s="91">
        <f t="shared" si="47"/>
        <v>0</v>
      </c>
      <c r="H841" s="91">
        <f t="shared" si="48"/>
        <v>0</v>
      </c>
      <c r="I841" s="91">
        <f t="shared" si="49"/>
        <v>0</v>
      </c>
    </row>
    <row r="842" ht="20.25" customHeight="1" spans="1:9">
      <c r="A842" s="20"/>
      <c r="B842" s="114" t="s">
        <v>1007</v>
      </c>
      <c r="C842" s="9">
        <v>0</v>
      </c>
      <c r="D842" s="9">
        <v>0</v>
      </c>
      <c r="E842" s="98">
        <v>0</v>
      </c>
      <c r="F842" s="97">
        <v>0</v>
      </c>
      <c r="G842" s="91">
        <f t="shared" si="47"/>
        <v>0</v>
      </c>
      <c r="H842" s="91">
        <f t="shared" si="48"/>
        <v>0</v>
      </c>
      <c r="I842" s="91">
        <f t="shared" si="49"/>
        <v>0</v>
      </c>
    </row>
    <row r="843" ht="20.25" customHeight="1" spans="1:9">
      <c r="A843" s="20"/>
      <c r="B843" s="114" t="s">
        <v>1008</v>
      </c>
      <c r="C843" s="9">
        <v>0</v>
      </c>
      <c r="D843" s="9">
        <v>0</v>
      </c>
      <c r="E843" s="98">
        <v>0</v>
      </c>
      <c r="F843" s="97">
        <v>0</v>
      </c>
      <c r="G843" s="91">
        <f t="shared" si="47"/>
        <v>0</v>
      </c>
      <c r="H843" s="91">
        <f t="shared" si="48"/>
        <v>0</v>
      </c>
      <c r="I843" s="91">
        <f t="shared" si="49"/>
        <v>0</v>
      </c>
    </row>
    <row r="844" ht="20.25" customHeight="1" spans="1:9">
      <c r="A844" s="20"/>
      <c r="B844" s="114" t="s">
        <v>1009</v>
      </c>
      <c r="C844" s="9">
        <v>0</v>
      </c>
      <c r="D844" s="9">
        <v>0</v>
      </c>
      <c r="E844" s="98">
        <v>0</v>
      </c>
      <c r="F844" s="97">
        <v>0</v>
      </c>
      <c r="G844" s="91">
        <f t="shared" si="47"/>
        <v>0</v>
      </c>
      <c r="H844" s="91">
        <f t="shared" si="48"/>
        <v>0</v>
      </c>
      <c r="I844" s="91">
        <f t="shared" si="49"/>
        <v>0</v>
      </c>
    </row>
    <row r="845" ht="20.25" customHeight="1" spans="1:9">
      <c r="A845" s="20"/>
      <c r="B845" s="114" t="s">
        <v>1010</v>
      </c>
      <c r="C845" s="9">
        <v>0</v>
      </c>
      <c r="D845" s="9">
        <v>0</v>
      </c>
      <c r="E845" s="98">
        <v>0</v>
      </c>
      <c r="F845" s="97">
        <v>0</v>
      </c>
      <c r="G845" s="91">
        <f t="shared" si="47"/>
        <v>0</v>
      </c>
      <c r="H845" s="91">
        <f t="shared" si="48"/>
        <v>0</v>
      </c>
      <c r="I845" s="91">
        <f t="shared" si="49"/>
        <v>0</v>
      </c>
    </row>
    <row r="846" ht="20.25" customHeight="1" spans="1:9">
      <c r="A846" s="20"/>
      <c r="B846" s="114" t="s">
        <v>1011</v>
      </c>
      <c r="C846" s="9">
        <v>0</v>
      </c>
      <c r="D846" s="9">
        <v>0</v>
      </c>
      <c r="E846" s="98">
        <v>0</v>
      </c>
      <c r="F846" s="97">
        <v>0</v>
      </c>
      <c r="G846" s="91">
        <f t="shared" si="47"/>
        <v>0</v>
      </c>
      <c r="H846" s="91">
        <f t="shared" si="48"/>
        <v>0</v>
      </c>
      <c r="I846" s="91">
        <f t="shared" si="49"/>
        <v>0</v>
      </c>
    </row>
    <row r="847" ht="20.25" customHeight="1" spans="1:9">
      <c r="A847" s="20"/>
      <c r="B847" s="114" t="s">
        <v>1012</v>
      </c>
      <c r="C847" s="9">
        <v>0</v>
      </c>
      <c r="D847" s="9">
        <v>52</v>
      </c>
      <c r="E847" s="98">
        <v>65</v>
      </c>
      <c r="F847" s="97">
        <f>SUM(F848:F854)</f>
        <v>52</v>
      </c>
      <c r="G847" s="91">
        <f t="shared" si="47"/>
        <v>0</v>
      </c>
      <c r="H847" s="91">
        <f t="shared" si="48"/>
        <v>100</v>
      </c>
      <c r="I847" s="91">
        <f t="shared" si="49"/>
        <v>80</v>
      </c>
    </row>
    <row r="848" ht="20.25" customHeight="1" spans="1:9">
      <c r="A848" s="20"/>
      <c r="B848" s="114" t="s">
        <v>1013</v>
      </c>
      <c r="C848" s="9">
        <v>0</v>
      </c>
      <c r="D848" s="9">
        <v>0</v>
      </c>
      <c r="E848" s="98">
        <v>0</v>
      </c>
      <c r="F848" s="97">
        <v>0</v>
      </c>
      <c r="G848" s="91">
        <f t="shared" si="47"/>
        <v>0</v>
      </c>
      <c r="H848" s="91">
        <f t="shared" si="48"/>
        <v>0</v>
      </c>
      <c r="I848" s="91">
        <f t="shared" si="49"/>
        <v>0</v>
      </c>
    </row>
    <row r="849" ht="20.25" customHeight="1" spans="1:9">
      <c r="A849" s="20"/>
      <c r="B849" s="114" t="s">
        <v>1014</v>
      </c>
      <c r="C849" s="9">
        <v>0</v>
      </c>
      <c r="D849" s="9">
        <v>0</v>
      </c>
      <c r="E849" s="98">
        <v>0</v>
      </c>
      <c r="F849" s="97">
        <v>0</v>
      </c>
      <c r="G849" s="91">
        <f t="shared" si="47"/>
        <v>0</v>
      </c>
      <c r="H849" s="91">
        <f t="shared" si="48"/>
        <v>0</v>
      </c>
      <c r="I849" s="91">
        <f t="shared" si="49"/>
        <v>0</v>
      </c>
    </row>
    <row r="850" ht="20.25" customHeight="1" spans="1:9">
      <c r="A850" s="20"/>
      <c r="B850" s="114" t="s">
        <v>1015</v>
      </c>
      <c r="C850" s="9">
        <v>0</v>
      </c>
      <c r="D850" s="9">
        <v>0</v>
      </c>
      <c r="E850" s="98">
        <v>0</v>
      </c>
      <c r="F850" s="97">
        <v>0</v>
      </c>
      <c r="G850" s="91">
        <f t="shared" si="47"/>
        <v>0</v>
      </c>
      <c r="H850" s="91">
        <f t="shared" si="48"/>
        <v>0</v>
      </c>
      <c r="I850" s="91">
        <f t="shared" si="49"/>
        <v>0</v>
      </c>
    </row>
    <row r="851" ht="20.25" customHeight="1" spans="1:9">
      <c r="A851" s="20"/>
      <c r="B851" s="114" t="s">
        <v>1016</v>
      </c>
      <c r="C851" s="9">
        <v>0</v>
      </c>
      <c r="D851" s="9">
        <v>0</v>
      </c>
      <c r="E851" s="98">
        <v>0</v>
      </c>
      <c r="F851" s="97">
        <v>0</v>
      </c>
      <c r="G851" s="91">
        <f t="shared" si="47"/>
        <v>0</v>
      </c>
      <c r="H851" s="91">
        <f t="shared" si="48"/>
        <v>0</v>
      </c>
      <c r="I851" s="91">
        <f t="shared" si="49"/>
        <v>0</v>
      </c>
    </row>
    <row r="852" ht="20.25" customHeight="1" spans="1:9">
      <c r="A852" s="20"/>
      <c r="B852" s="114" t="s">
        <v>1017</v>
      </c>
      <c r="C852" s="9">
        <v>0</v>
      </c>
      <c r="D852" s="9">
        <v>0</v>
      </c>
      <c r="E852" s="98">
        <v>65</v>
      </c>
      <c r="F852" s="97">
        <v>52</v>
      </c>
      <c r="G852" s="91">
        <f t="shared" si="47"/>
        <v>0</v>
      </c>
      <c r="H852" s="91">
        <f t="shared" si="48"/>
        <v>0</v>
      </c>
      <c r="I852" s="91">
        <f t="shared" si="49"/>
        <v>80</v>
      </c>
    </row>
    <row r="853" ht="20.25" customHeight="1" spans="1:9">
      <c r="A853" s="20"/>
      <c r="B853" s="114" t="s">
        <v>1018</v>
      </c>
      <c r="C853" s="9">
        <v>0</v>
      </c>
      <c r="D853" s="9">
        <v>0</v>
      </c>
      <c r="E853" s="98">
        <v>0</v>
      </c>
      <c r="F853" s="97">
        <v>0</v>
      </c>
      <c r="G853" s="91">
        <f t="shared" si="47"/>
        <v>0</v>
      </c>
      <c r="H853" s="91">
        <f t="shared" si="48"/>
        <v>0</v>
      </c>
      <c r="I853" s="91">
        <f t="shared" si="49"/>
        <v>0</v>
      </c>
    </row>
    <row r="854" ht="20.25" customHeight="1" spans="1:9">
      <c r="A854" s="20"/>
      <c r="B854" s="114" t="s">
        <v>1019</v>
      </c>
      <c r="C854" s="9">
        <v>0</v>
      </c>
      <c r="D854" s="9">
        <v>0</v>
      </c>
      <c r="E854" s="98">
        <v>0</v>
      </c>
      <c r="F854" s="97">
        <v>0</v>
      </c>
      <c r="G854" s="91">
        <f t="shared" si="47"/>
        <v>0</v>
      </c>
      <c r="H854" s="91">
        <f t="shared" si="48"/>
        <v>0</v>
      </c>
      <c r="I854" s="91">
        <f t="shared" si="49"/>
        <v>0</v>
      </c>
    </row>
    <row r="855" ht="20.25" customHeight="1" spans="1:9">
      <c r="A855" s="20"/>
      <c r="B855" s="114" t="s">
        <v>1020</v>
      </c>
      <c r="C855" s="9">
        <v>0</v>
      </c>
      <c r="D855" s="9">
        <v>0</v>
      </c>
      <c r="E855" s="98">
        <v>0</v>
      </c>
      <c r="F855" s="97">
        <f>SUM(F856:F860)</f>
        <v>0</v>
      </c>
      <c r="G855" s="91">
        <f t="shared" si="47"/>
        <v>0</v>
      </c>
      <c r="H855" s="91">
        <f t="shared" si="48"/>
        <v>0</v>
      </c>
      <c r="I855" s="91">
        <f t="shared" si="49"/>
        <v>0</v>
      </c>
    </row>
    <row r="856" ht="20.25" customHeight="1" spans="1:9">
      <c r="A856" s="20"/>
      <c r="B856" s="114" t="s">
        <v>1021</v>
      </c>
      <c r="C856" s="9">
        <v>0</v>
      </c>
      <c r="D856" s="9">
        <v>0</v>
      </c>
      <c r="E856" s="98">
        <v>0</v>
      </c>
      <c r="F856" s="97">
        <v>0</v>
      </c>
      <c r="G856" s="91">
        <f t="shared" si="47"/>
        <v>0</v>
      </c>
      <c r="H856" s="91">
        <f t="shared" si="48"/>
        <v>0</v>
      </c>
      <c r="I856" s="91">
        <f t="shared" si="49"/>
        <v>0</v>
      </c>
    </row>
    <row r="857" ht="20.25" customHeight="1" spans="1:9">
      <c r="A857" s="20"/>
      <c r="B857" s="114" t="s">
        <v>1022</v>
      </c>
      <c r="C857" s="9">
        <v>0</v>
      </c>
      <c r="D857" s="9">
        <v>0</v>
      </c>
      <c r="E857" s="98">
        <v>0</v>
      </c>
      <c r="F857" s="97">
        <v>0</v>
      </c>
      <c r="G857" s="91">
        <f t="shared" si="47"/>
        <v>0</v>
      </c>
      <c r="H857" s="91">
        <f t="shared" si="48"/>
        <v>0</v>
      </c>
      <c r="I857" s="91">
        <f t="shared" si="49"/>
        <v>0</v>
      </c>
    </row>
    <row r="858" ht="20.25" customHeight="1" spans="1:9">
      <c r="A858" s="20"/>
      <c r="B858" s="114" t="s">
        <v>1023</v>
      </c>
      <c r="C858" s="9">
        <v>0</v>
      </c>
      <c r="D858" s="9">
        <v>0</v>
      </c>
      <c r="E858" s="98">
        <v>0</v>
      </c>
      <c r="F858" s="97">
        <v>0</v>
      </c>
      <c r="G858" s="91">
        <f t="shared" si="47"/>
        <v>0</v>
      </c>
      <c r="H858" s="91">
        <f t="shared" si="48"/>
        <v>0</v>
      </c>
      <c r="I858" s="91">
        <f t="shared" si="49"/>
        <v>0</v>
      </c>
    </row>
    <row r="859" ht="20.25" customHeight="1" spans="1:9">
      <c r="A859" s="20"/>
      <c r="B859" s="114" t="s">
        <v>1024</v>
      </c>
      <c r="C859" s="9">
        <v>0</v>
      </c>
      <c r="D859" s="9">
        <v>0</v>
      </c>
      <c r="E859" s="98">
        <v>0</v>
      </c>
      <c r="F859" s="97">
        <v>0</v>
      </c>
      <c r="G859" s="91">
        <f t="shared" si="47"/>
        <v>0</v>
      </c>
      <c r="H859" s="91">
        <f t="shared" si="48"/>
        <v>0</v>
      </c>
      <c r="I859" s="91">
        <f t="shared" si="49"/>
        <v>0</v>
      </c>
    </row>
    <row r="860" ht="20.25" customHeight="1" spans="1:9">
      <c r="A860" s="20"/>
      <c r="B860" s="114" t="s">
        <v>1025</v>
      </c>
      <c r="C860" s="9">
        <v>0</v>
      </c>
      <c r="D860" s="9">
        <v>0</v>
      </c>
      <c r="E860" s="98">
        <v>0</v>
      </c>
      <c r="F860" s="97">
        <v>0</v>
      </c>
      <c r="G860" s="91">
        <f t="shared" si="47"/>
        <v>0</v>
      </c>
      <c r="H860" s="91">
        <f t="shared" si="48"/>
        <v>0</v>
      </c>
      <c r="I860" s="91">
        <f t="shared" si="49"/>
        <v>0</v>
      </c>
    </row>
    <row r="861" ht="20.25" customHeight="1" spans="1:9">
      <c r="A861" s="20" t="s">
        <v>1026</v>
      </c>
      <c r="B861" s="114" t="s">
        <v>74</v>
      </c>
      <c r="C861" s="9">
        <v>388</v>
      </c>
      <c r="D861" s="9">
        <v>586</v>
      </c>
      <c r="E861" s="98">
        <v>370</v>
      </c>
      <c r="F861" s="97">
        <f>SUM(F862,F872,F878)</f>
        <v>586</v>
      </c>
      <c r="G861" s="91">
        <f t="shared" si="47"/>
        <v>151.030927835052</v>
      </c>
      <c r="H861" s="91">
        <f t="shared" si="48"/>
        <v>100</v>
      </c>
      <c r="I861" s="91">
        <f t="shared" si="49"/>
        <v>158.378378378378</v>
      </c>
    </row>
    <row r="862" ht="20.25" customHeight="1" spans="1:9">
      <c r="A862" s="20"/>
      <c r="B862" s="114" t="s">
        <v>1027</v>
      </c>
      <c r="C862" s="9">
        <v>388</v>
      </c>
      <c r="D862" s="9">
        <v>586</v>
      </c>
      <c r="E862" s="98">
        <v>370</v>
      </c>
      <c r="F862" s="97">
        <f>SUM(F863:F871)</f>
        <v>586</v>
      </c>
      <c r="G862" s="91">
        <f t="shared" si="47"/>
        <v>151.030927835052</v>
      </c>
      <c r="H862" s="91">
        <f t="shared" si="48"/>
        <v>100</v>
      </c>
      <c r="I862" s="91">
        <f t="shared" si="49"/>
        <v>158.378378378378</v>
      </c>
    </row>
    <row r="863" ht="20.25" customHeight="1" spans="1:9">
      <c r="A863" s="20"/>
      <c r="B863" s="114" t="s">
        <v>1028</v>
      </c>
      <c r="C863" s="9">
        <v>0</v>
      </c>
      <c r="D863" s="9">
        <v>0</v>
      </c>
      <c r="E863" s="98">
        <v>192</v>
      </c>
      <c r="F863" s="97">
        <v>176</v>
      </c>
      <c r="G863" s="91">
        <f t="shared" si="47"/>
        <v>0</v>
      </c>
      <c r="H863" s="91">
        <f t="shared" si="48"/>
        <v>0</v>
      </c>
      <c r="I863" s="91">
        <f t="shared" si="49"/>
        <v>91.6666666666667</v>
      </c>
    </row>
    <row r="864" ht="20.25" customHeight="1" spans="1:9">
      <c r="A864" s="20"/>
      <c r="B864" s="114" t="s">
        <v>1029</v>
      </c>
      <c r="C864" s="9">
        <v>0</v>
      </c>
      <c r="D864" s="9">
        <v>0</v>
      </c>
      <c r="E864" s="98">
        <v>0</v>
      </c>
      <c r="F864" s="97">
        <v>0</v>
      </c>
      <c r="G864" s="91">
        <f t="shared" si="47"/>
        <v>0</v>
      </c>
      <c r="H864" s="91">
        <f t="shared" si="48"/>
        <v>0</v>
      </c>
      <c r="I864" s="91">
        <f t="shared" si="49"/>
        <v>0</v>
      </c>
    </row>
    <row r="865" ht="20.25" customHeight="1" spans="1:9">
      <c r="A865" s="20"/>
      <c r="B865" s="114" t="s">
        <v>1030</v>
      </c>
      <c r="C865" s="9">
        <v>0</v>
      </c>
      <c r="D865" s="9">
        <v>0</v>
      </c>
      <c r="E865" s="98">
        <v>0</v>
      </c>
      <c r="F865" s="97">
        <v>0</v>
      </c>
      <c r="G865" s="91">
        <f t="shared" si="47"/>
        <v>0</v>
      </c>
      <c r="H865" s="91">
        <f t="shared" si="48"/>
        <v>0</v>
      </c>
      <c r="I865" s="91">
        <f t="shared" si="49"/>
        <v>0</v>
      </c>
    </row>
    <row r="866" ht="20.25" customHeight="1" spans="1:9">
      <c r="A866" s="20"/>
      <c r="B866" s="114" t="s">
        <v>1031</v>
      </c>
      <c r="C866" s="9">
        <v>0</v>
      </c>
      <c r="D866" s="9">
        <v>0</v>
      </c>
      <c r="E866" s="98">
        <v>0</v>
      </c>
      <c r="F866" s="97">
        <v>0</v>
      </c>
      <c r="G866" s="91">
        <f t="shared" si="47"/>
        <v>0</v>
      </c>
      <c r="H866" s="91">
        <f t="shared" si="48"/>
        <v>0</v>
      </c>
      <c r="I866" s="91">
        <f t="shared" si="49"/>
        <v>0</v>
      </c>
    </row>
    <row r="867" ht="20.25" customHeight="1" spans="1:9">
      <c r="A867" s="20"/>
      <c r="B867" s="114" t="s">
        <v>1032</v>
      </c>
      <c r="C867" s="9">
        <v>0</v>
      </c>
      <c r="D867" s="9">
        <v>0</v>
      </c>
      <c r="E867" s="98">
        <v>0</v>
      </c>
      <c r="F867" s="97">
        <v>0</v>
      </c>
      <c r="G867" s="91">
        <f t="shared" si="47"/>
        <v>0</v>
      </c>
      <c r="H867" s="91">
        <f t="shared" si="48"/>
        <v>0</v>
      </c>
      <c r="I867" s="91">
        <f t="shared" si="49"/>
        <v>0</v>
      </c>
    </row>
    <row r="868" ht="20.25" customHeight="1" spans="1:9">
      <c r="A868" s="20"/>
      <c r="B868" s="114" t="s">
        <v>1033</v>
      </c>
      <c r="C868" s="9">
        <v>0</v>
      </c>
      <c r="D868" s="9">
        <v>0</v>
      </c>
      <c r="E868" s="98">
        <v>0</v>
      </c>
      <c r="F868" s="97">
        <v>0</v>
      </c>
      <c r="G868" s="91">
        <f t="shared" si="47"/>
        <v>0</v>
      </c>
      <c r="H868" s="91">
        <f t="shared" si="48"/>
        <v>0</v>
      </c>
      <c r="I868" s="91">
        <f t="shared" si="49"/>
        <v>0</v>
      </c>
    </row>
    <row r="869" ht="20.25" customHeight="1" spans="1:9">
      <c r="A869" s="20"/>
      <c r="B869" s="114" t="s">
        <v>1034</v>
      </c>
      <c r="C869" s="9">
        <v>0</v>
      </c>
      <c r="D869" s="9">
        <v>0</v>
      </c>
      <c r="E869" s="98">
        <v>0</v>
      </c>
      <c r="F869" s="97">
        <v>147</v>
      </c>
      <c r="G869" s="91">
        <f t="shared" si="47"/>
        <v>0</v>
      </c>
      <c r="H869" s="91">
        <f t="shared" si="48"/>
        <v>0</v>
      </c>
      <c r="I869" s="91">
        <f t="shared" si="49"/>
        <v>0</v>
      </c>
    </row>
    <row r="870" ht="20.25" customHeight="1" spans="1:9">
      <c r="A870" s="20"/>
      <c r="B870" s="114" t="s">
        <v>1035</v>
      </c>
      <c r="C870" s="9">
        <v>0</v>
      </c>
      <c r="D870" s="9">
        <v>0</v>
      </c>
      <c r="E870" s="98">
        <v>0</v>
      </c>
      <c r="F870" s="97">
        <v>0</v>
      </c>
      <c r="G870" s="91">
        <f t="shared" si="47"/>
        <v>0</v>
      </c>
      <c r="H870" s="91">
        <f t="shared" si="48"/>
        <v>0</v>
      </c>
      <c r="I870" s="91">
        <f t="shared" si="49"/>
        <v>0</v>
      </c>
    </row>
    <row r="871" ht="20.25" customHeight="1" spans="1:9">
      <c r="A871" s="20"/>
      <c r="B871" s="114" t="s">
        <v>1036</v>
      </c>
      <c r="C871" s="9">
        <v>0</v>
      </c>
      <c r="D871" s="9">
        <v>0</v>
      </c>
      <c r="E871" s="98">
        <v>178</v>
      </c>
      <c r="F871" s="97">
        <v>263</v>
      </c>
      <c r="G871" s="91">
        <f t="shared" si="47"/>
        <v>0</v>
      </c>
      <c r="H871" s="91">
        <f t="shared" si="48"/>
        <v>0</v>
      </c>
      <c r="I871" s="91">
        <f t="shared" si="49"/>
        <v>147.752808988764</v>
      </c>
    </row>
    <row r="872" ht="20.25" customHeight="1" spans="1:9">
      <c r="A872" s="20"/>
      <c r="B872" s="114" t="s">
        <v>1037</v>
      </c>
      <c r="C872" s="9">
        <v>0</v>
      </c>
      <c r="D872" s="9">
        <v>0</v>
      </c>
      <c r="E872" s="98">
        <v>0</v>
      </c>
      <c r="F872" s="97">
        <f>SUM(F873:F877)</f>
        <v>0</v>
      </c>
      <c r="G872" s="91">
        <f t="shared" si="47"/>
        <v>0</v>
      </c>
      <c r="H872" s="91">
        <f t="shared" si="48"/>
        <v>0</v>
      </c>
      <c r="I872" s="91">
        <f t="shared" si="49"/>
        <v>0</v>
      </c>
    </row>
    <row r="873" ht="20.25" customHeight="1" spans="1:9">
      <c r="A873" s="20"/>
      <c r="B873" s="114" t="s">
        <v>1038</v>
      </c>
      <c r="C873" s="9">
        <v>0</v>
      </c>
      <c r="D873" s="9">
        <v>0</v>
      </c>
      <c r="E873" s="98">
        <v>0</v>
      </c>
      <c r="F873" s="97">
        <v>0</v>
      </c>
      <c r="G873" s="91">
        <f t="shared" si="47"/>
        <v>0</v>
      </c>
      <c r="H873" s="91">
        <f t="shared" si="48"/>
        <v>0</v>
      </c>
      <c r="I873" s="91">
        <f t="shared" si="49"/>
        <v>0</v>
      </c>
    </row>
    <row r="874" ht="20.25" customHeight="1" spans="1:9">
      <c r="A874" s="20"/>
      <c r="B874" s="114" t="s">
        <v>1039</v>
      </c>
      <c r="C874" s="9">
        <v>0</v>
      </c>
      <c r="D874" s="9">
        <v>0</v>
      </c>
      <c r="E874" s="98">
        <v>0</v>
      </c>
      <c r="F874" s="97">
        <v>0</v>
      </c>
      <c r="G874" s="91">
        <f t="shared" si="47"/>
        <v>0</v>
      </c>
      <c r="H874" s="91">
        <f t="shared" si="48"/>
        <v>0</v>
      </c>
      <c r="I874" s="91">
        <f t="shared" si="49"/>
        <v>0</v>
      </c>
    </row>
    <row r="875" ht="20.25" customHeight="1" spans="1:9">
      <c r="A875" s="20"/>
      <c r="B875" s="114" t="s">
        <v>1040</v>
      </c>
      <c r="C875" s="9">
        <v>0</v>
      </c>
      <c r="D875" s="9">
        <v>0</v>
      </c>
      <c r="E875" s="98">
        <v>0</v>
      </c>
      <c r="F875" s="97">
        <v>0</v>
      </c>
      <c r="G875" s="91">
        <f t="shared" si="47"/>
        <v>0</v>
      </c>
      <c r="H875" s="91">
        <f t="shared" si="48"/>
        <v>0</v>
      </c>
      <c r="I875" s="91">
        <f t="shared" si="49"/>
        <v>0</v>
      </c>
    </row>
    <row r="876" ht="20.25" customHeight="1" spans="1:9">
      <c r="A876" s="20"/>
      <c r="B876" s="114" t="s">
        <v>1041</v>
      </c>
      <c r="C876" s="9">
        <v>0</v>
      </c>
      <c r="D876" s="9">
        <v>0</v>
      </c>
      <c r="E876" s="98">
        <v>0</v>
      </c>
      <c r="F876" s="97">
        <v>0</v>
      </c>
      <c r="G876" s="91">
        <f t="shared" si="47"/>
        <v>0</v>
      </c>
      <c r="H876" s="91">
        <f t="shared" si="48"/>
        <v>0</v>
      </c>
      <c r="I876" s="91">
        <f t="shared" si="49"/>
        <v>0</v>
      </c>
    </row>
    <row r="877" ht="20.25" customHeight="1" spans="1:9">
      <c r="A877" s="20"/>
      <c r="B877" s="114" t="s">
        <v>1042</v>
      </c>
      <c r="C877" s="9">
        <v>0</v>
      </c>
      <c r="D877" s="9">
        <v>0</v>
      </c>
      <c r="E877" s="98">
        <v>0</v>
      </c>
      <c r="F877" s="97">
        <v>0</v>
      </c>
      <c r="G877" s="91">
        <f t="shared" ref="G877:G940" si="50">IF(C877&lt;&gt;0,(F877/C877)*100,0)</f>
        <v>0</v>
      </c>
      <c r="H877" s="91">
        <f t="shared" ref="H877:H940" si="51">IF(D877&lt;&gt;0,(F877/D877)*100,0)</f>
        <v>0</v>
      </c>
      <c r="I877" s="91">
        <f t="shared" si="49"/>
        <v>0</v>
      </c>
    </row>
    <row r="878" ht="20.25" customHeight="1" spans="1:9">
      <c r="A878" s="20"/>
      <c r="B878" s="114" t="s">
        <v>1043</v>
      </c>
      <c r="C878" s="9">
        <v>0</v>
      </c>
      <c r="D878" s="9">
        <v>0</v>
      </c>
      <c r="E878" s="98">
        <v>0</v>
      </c>
      <c r="F878" s="97">
        <f>SUM(F879:F880)</f>
        <v>0</v>
      </c>
      <c r="G878" s="91">
        <f t="shared" si="50"/>
        <v>0</v>
      </c>
      <c r="H878" s="91">
        <f t="shared" si="51"/>
        <v>0</v>
      </c>
      <c r="I878" s="91">
        <f t="shared" si="49"/>
        <v>0</v>
      </c>
    </row>
    <row r="879" ht="20.25" customHeight="1" spans="1:9">
      <c r="A879" s="20"/>
      <c r="B879" s="114" t="s">
        <v>1044</v>
      </c>
      <c r="C879" s="9">
        <v>0</v>
      </c>
      <c r="D879" s="9">
        <v>0</v>
      </c>
      <c r="E879" s="98">
        <v>0</v>
      </c>
      <c r="F879" s="97">
        <v>0</v>
      </c>
      <c r="G879" s="91">
        <f t="shared" si="50"/>
        <v>0</v>
      </c>
      <c r="H879" s="91">
        <f t="shared" si="51"/>
        <v>0</v>
      </c>
      <c r="I879" s="91">
        <f t="shared" si="49"/>
        <v>0</v>
      </c>
    </row>
    <row r="880" ht="20.25" customHeight="1" spans="1:9">
      <c r="A880" s="20"/>
      <c r="B880" s="114" t="s">
        <v>1045</v>
      </c>
      <c r="C880" s="9">
        <v>0</v>
      </c>
      <c r="D880" s="9">
        <v>0</v>
      </c>
      <c r="E880" s="98">
        <v>0</v>
      </c>
      <c r="F880" s="97">
        <v>0</v>
      </c>
      <c r="G880" s="91">
        <f t="shared" si="50"/>
        <v>0</v>
      </c>
      <c r="H880" s="91">
        <f t="shared" si="51"/>
        <v>0</v>
      </c>
      <c r="I880" s="91">
        <f t="shared" si="49"/>
        <v>0</v>
      </c>
    </row>
    <row r="881" ht="20.25" customHeight="1" spans="1:9">
      <c r="A881" s="20" t="s">
        <v>1046</v>
      </c>
      <c r="B881" s="114" t="s">
        <v>75</v>
      </c>
      <c r="C881" s="9">
        <v>0</v>
      </c>
      <c r="D881" s="9">
        <v>1</v>
      </c>
      <c r="E881" s="98">
        <v>1041</v>
      </c>
      <c r="F881" s="97">
        <f>SUM(F882,F889,F899,F905,F908)</f>
        <v>1</v>
      </c>
      <c r="G881" s="91">
        <f t="shared" si="50"/>
        <v>0</v>
      </c>
      <c r="H881" s="91">
        <f t="shared" si="51"/>
        <v>100</v>
      </c>
      <c r="I881" s="91">
        <f t="shared" si="49"/>
        <v>0.0960614793467819</v>
      </c>
    </row>
    <row r="882" ht="20.25" customHeight="1" spans="1:9">
      <c r="A882" s="20"/>
      <c r="B882" s="114" t="s">
        <v>1047</v>
      </c>
      <c r="C882" s="9">
        <v>0</v>
      </c>
      <c r="D882" s="9">
        <v>0</v>
      </c>
      <c r="E882" s="98">
        <v>0</v>
      </c>
      <c r="F882" s="97">
        <f>SUM(F883:F888)</f>
        <v>0</v>
      </c>
      <c r="G882" s="91">
        <f t="shared" si="50"/>
        <v>0</v>
      </c>
      <c r="H882" s="91">
        <f t="shared" si="51"/>
        <v>0</v>
      </c>
      <c r="I882" s="91">
        <f t="shared" si="49"/>
        <v>0</v>
      </c>
    </row>
    <row r="883" ht="20.25" customHeight="1" spans="1:9">
      <c r="A883" s="20"/>
      <c r="B883" s="114" t="s">
        <v>1048</v>
      </c>
      <c r="C883" s="9">
        <v>0</v>
      </c>
      <c r="D883" s="9">
        <v>0</v>
      </c>
      <c r="E883" s="98">
        <v>0</v>
      </c>
      <c r="F883" s="97">
        <v>0</v>
      </c>
      <c r="G883" s="91">
        <f t="shared" si="50"/>
        <v>0</v>
      </c>
      <c r="H883" s="91">
        <f t="shared" si="51"/>
        <v>0</v>
      </c>
      <c r="I883" s="91">
        <f t="shared" si="49"/>
        <v>0</v>
      </c>
    </row>
    <row r="884" ht="20.25" customHeight="1" spans="1:9">
      <c r="A884" s="20"/>
      <c r="B884" s="114" t="s">
        <v>1049</v>
      </c>
      <c r="C884" s="9">
        <v>0</v>
      </c>
      <c r="D884" s="9">
        <v>0</v>
      </c>
      <c r="E884" s="98">
        <v>0</v>
      </c>
      <c r="F884" s="97">
        <v>0</v>
      </c>
      <c r="G884" s="91">
        <f t="shared" si="50"/>
        <v>0</v>
      </c>
      <c r="H884" s="91">
        <f t="shared" si="51"/>
        <v>0</v>
      </c>
      <c r="I884" s="91">
        <f t="shared" si="49"/>
        <v>0</v>
      </c>
    </row>
    <row r="885" ht="20.25" customHeight="1" spans="1:9">
      <c r="A885" s="20"/>
      <c r="B885" s="114" t="s">
        <v>1050</v>
      </c>
      <c r="C885" s="9">
        <v>0</v>
      </c>
      <c r="D885" s="9">
        <v>0</v>
      </c>
      <c r="E885" s="98">
        <v>0</v>
      </c>
      <c r="F885" s="97">
        <v>0</v>
      </c>
      <c r="G885" s="91">
        <f t="shared" si="50"/>
        <v>0</v>
      </c>
      <c r="H885" s="91">
        <f t="shared" si="51"/>
        <v>0</v>
      </c>
      <c r="I885" s="91">
        <f t="shared" si="49"/>
        <v>0</v>
      </c>
    </row>
    <row r="886" ht="20.25" customHeight="1" spans="1:9">
      <c r="A886" s="20"/>
      <c r="B886" s="114" t="s">
        <v>1051</v>
      </c>
      <c r="C886" s="9">
        <v>0</v>
      </c>
      <c r="D886" s="9">
        <v>0</v>
      </c>
      <c r="E886" s="98">
        <v>0</v>
      </c>
      <c r="F886" s="97">
        <v>0</v>
      </c>
      <c r="G886" s="91">
        <f t="shared" si="50"/>
        <v>0</v>
      </c>
      <c r="H886" s="91">
        <f t="shared" si="51"/>
        <v>0</v>
      </c>
      <c r="I886" s="91">
        <f t="shared" si="49"/>
        <v>0</v>
      </c>
    </row>
    <row r="887" ht="20.25" customHeight="1" spans="1:9">
      <c r="A887" s="20"/>
      <c r="B887" s="114" t="s">
        <v>1052</v>
      </c>
      <c r="C887" s="9">
        <v>0</v>
      </c>
      <c r="D887" s="9">
        <v>0</v>
      </c>
      <c r="E887" s="98">
        <v>0</v>
      </c>
      <c r="F887" s="97">
        <v>0</v>
      </c>
      <c r="G887" s="91">
        <f t="shared" si="50"/>
        <v>0</v>
      </c>
      <c r="H887" s="91">
        <f t="shared" si="51"/>
        <v>0</v>
      </c>
      <c r="I887" s="91">
        <f t="shared" si="49"/>
        <v>0</v>
      </c>
    </row>
    <row r="888" ht="20.25" customHeight="1" spans="1:9">
      <c r="A888" s="20"/>
      <c r="B888" s="114" t="s">
        <v>1053</v>
      </c>
      <c r="C888" s="9">
        <v>0</v>
      </c>
      <c r="D888" s="9">
        <v>0</v>
      </c>
      <c r="E888" s="98">
        <v>0</v>
      </c>
      <c r="F888" s="97">
        <v>0</v>
      </c>
      <c r="G888" s="91">
        <f t="shared" si="50"/>
        <v>0</v>
      </c>
      <c r="H888" s="91">
        <f t="shared" si="51"/>
        <v>0</v>
      </c>
      <c r="I888" s="91">
        <f t="shared" si="49"/>
        <v>0</v>
      </c>
    </row>
    <row r="889" ht="20.25" customHeight="1" spans="1:9">
      <c r="A889" s="20"/>
      <c r="B889" s="114" t="s">
        <v>1054</v>
      </c>
      <c r="C889" s="9">
        <v>0</v>
      </c>
      <c r="D889" s="9">
        <v>0</v>
      </c>
      <c r="E889" s="98">
        <v>24</v>
      </c>
      <c r="F889" s="97">
        <f>SUM(F890:F898)</f>
        <v>0</v>
      </c>
      <c r="G889" s="91">
        <f t="shared" si="50"/>
        <v>0</v>
      </c>
      <c r="H889" s="91">
        <f t="shared" si="51"/>
        <v>0</v>
      </c>
      <c r="I889" s="91">
        <f t="shared" si="49"/>
        <v>0</v>
      </c>
    </row>
    <row r="890" ht="20.25" customHeight="1" spans="1:9">
      <c r="A890" s="20"/>
      <c r="B890" s="114" t="s">
        <v>1055</v>
      </c>
      <c r="C890" s="9">
        <v>0</v>
      </c>
      <c r="D890" s="9">
        <v>0</v>
      </c>
      <c r="E890" s="98">
        <v>0</v>
      </c>
      <c r="F890" s="97">
        <v>0</v>
      </c>
      <c r="G890" s="91">
        <f t="shared" si="50"/>
        <v>0</v>
      </c>
      <c r="H890" s="91">
        <f t="shared" si="51"/>
        <v>0</v>
      </c>
      <c r="I890" s="91">
        <f t="shared" si="49"/>
        <v>0</v>
      </c>
    </row>
    <row r="891" ht="20.25" customHeight="1" spans="1:9">
      <c r="A891" s="20"/>
      <c r="B891" s="114" t="s">
        <v>1056</v>
      </c>
      <c r="C891" s="9">
        <v>0</v>
      </c>
      <c r="D891" s="9">
        <v>0</v>
      </c>
      <c r="E891" s="98">
        <v>0</v>
      </c>
      <c r="F891" s="97">
        <v>0</v>
      </c>
      <c r="G891" s="91">
        <f t="shared" si="50"/>
        <v>0</v>
      </c>
      <c r="H891" s="91">
        <f t="shared" si="51"/>
        <v>0</v>
      </c>
      <c r="I891" s="91">
        <f t="shared" si="49"/>
        <v>0</v>
      </c>
    </row>
    <row r="892" ht="20.25" customHeight="1" spans="1:9">
      <c r="A892" s="20"/>
      <c r="B892" s="114" t="s">
        <v>1057</v>
      </c>
      <c r="C892" s="9">
        <v>0</v>
      </c>
      <c r="D892" s="9">
        <v>0</v>
      </c>
      <c r="E892" s="98">
        <v>0</v>
      </c>
      <c r="F892" s="97">
        <v>0</v>
      </c>
      <c r="G892" s="91">
        <f t="shared" si="50"/>
        <v>0</v>
      </c>
      <c r="H892" s="91">
        <f t="shared" si="51"/>
        <v>0</v>
      </c>
      <c r="I892" s="91">
        <f t="shared" si="49"/>
        <v>0</v>
      </c>
    </row>
    <row r="893" ht="20.25" customHeight="1" spans="1:9">
      <c r="A893" s="20"/>
      <c r="B893" s="114" t="s">
        <v>1058</v>
      </c>
      <c r="C893" s="9">
        <v>0</v>
      </c>
      <c r="D893" s="9">
        <v>0</v>
      </c>
      <c r="E893" s="98">
        <v>0</v>
      </c>
      <c r="F893" s="97">
        <v>0</v>
      </c>
      <c r="G893" s="91">
        <f t="shared" si="50"/>
        <v>0</v>
      </c>
      <c r="H893" s="91">
        <f t="shared" si="51"/>
        <v>0</v>
      </c>
      <c r="I893" s="91">
        <f t="shared" si="49"/>
        <v>0</v>
      </c>
    </row>
    <row r="894" ht="20.25" customHeight="1" spans="1:9">
      <c r="A894" s="20"/>
      <c r="B894" s="114" t="s">
        <v>1059</v>
      </c>
      <c r="C894" s="9">
        <v>0</v>
      </c>
      <c r="D894" s="9">
        <v>0</v>
      </c>
      <c r="E894" s="98">
        <v>0</v>
      </c>
      <c r="F894" s="97">
        <v>0</v>
      </c>
      <c r="G894" s="91">
        <f t="shared" si="50"/>
        <v>0</v>
      </c>
      <c r="H894" s="91">
        <f t="shared" si="51"/>
        <v>0</v>
      </c>
      <c r="I894" s="91">
        <f t="shared" si="49"/>
        <v>0</v>
      </c>
    </row>
    <row r="895" ht="20.25" customHeight="1" spans="1:9">
      <c r="A895" s="20"/>
      <c r="B895" s="114" t="s">
        <v>1060</v>
      </c>
      <c r="C895" s="9">
        <v>0</v>
      </c>
      <c r="D895" s="9">
        <v>0</v>
      </c>
      <c r="E895" s="98">
        <v>0</v>
      </c>
      <c r="F895" s="97">
        <v>0</v>
      </c>
      <c r="G895" s="91">
        <f t="shared" si="50"/>
        <v>0</v>
      </c>
      <c r="H895" s="91">
        <f t="shared" si="51"/>
        <v>0</v>
      </c>
      <c r="I895" s="91">
        <f t="shared" si="49"/>
        <v>0</v>
      </c>
    </row>
    <row r="896" ht="20.25" customHeight="1" spans="1:9">
      <c r="A896" s="20"/>
      <c r="B896" s="114" t="s">
        <v>1061</v>
      </c>
      <c r="C896" s="9">
        <v>0</v>
      </c>
      <c r="D896" s="9">
        <v>0</v>
      </c>
      <c r="E896" s="98">
        <v>0</v>
      </c>
      <c r="F896" s="97">
        <v>0</v>
      </c>
      <c r="G896" s="91">
        <f t="shared" si="50"/>
        <v>0</v>
      </c>
      <c r="H896" s="91">
        <f t="shared" si="51"/>
        <v>0</v>
      </c>
      <c r="I896" s="91">
        <f t="shared" si="49"/>
        <v>0</v>
      </c>
    </row>
    <row r="897" ht="20.25" customHeight="1" spans="1:9">
      <c r="A897" s="20"/>
      <c r="B897" s="114" t="s">
        <v>1062</v>
      </c>
      <c r="C897" s="9">
        <v>0</v>
      </c>
      <c r="D897" s="9">
        <v>0</v>
      </c>
      <c r="E897" s="98">
        <v>0</v>
      </c>
      <c r="F897" s="97">
        <v>0</v>
      </c>
      <c r="G897" s="91">
        <f t="shared" si="50"/>
        <v>0</v>
      </c>
      <c r="H897" s="91">
        <f t="shared" si="51"/>
        <v>0</v>
      </c>
      <c r="I897" s="91">
        <f t="shared" ref="I897:I960" si="52">IF(E897&lt;&gt;0,(F897/E897)*100,0)</f>
        <v>0</v>
      </c>
    </row>
    <row r="898" ht="20.25" customHeight="1" spans="1:9">
      <c r="A898" s="20"/>
      <c r="B898" s="114" t="s">
        <v>1063</v>
      </c>
      <c r="C898" s="9">
        <v>0</v>
      </c>
      <c r="D898" s="9">
        <v>0</v>
      </c>
      <c r="E898" s="98">
        <v>24</v>
      </c>
      <c r="F898" s="97">
        <v>0</v>
      </c>
      <c r="G898" s="91">
        <f t="shared" si="50"/>
        <v>0</v>
      </c>
      <c r="H898" s="91">
        <f t="shared" si="51"/>
        <v>0</v>
      </c>
      <c r="I898" s="91">
        <f t="shared" si="52"/>
        <v>0</v>
      </c>
    </row>
    <row r="899" ht="20.25" customHeight="1" spans="1:9">
      <c r="A899" s="20"/>
      <c r="B899" s="114" t="s">
        <v>1064</v>
      </c>
      <c r="C899" s="9">
        <v>0</v>
      </c>
      <c r="D899" s="9">
        <v>0</v>
      </c>
      <c r="E899" s="98">
        <v>0</v>
      </c>
      <c r="F899" s="97">
        <f>SUM(F900:F904)</f>
        <v>0</v>
      </c>
      <c r="G899" s="91">
        <f t="shared" si="50"/>
        <v>0</v>
      </c>
      <c r="H899" s="91">
        <f t="shared" si="51"/>
        <v>0</v>
      </c>
      <c r="I899" s="91">
        <f t="shared" si="52"/>
        <v>0</v>
      </c>
    </row>
    <row r="900" ht="20.25" customHeight="1" spans="1:9">
      <c r="A900" s="20"/>
      <c r="B900" s="114" t="s">
        <v>1065</v>
      </c>
      <c r="C900" s="9">
        <v>0</v>
      </c>
      <c r="D900" s="9">
        <v>0</v>
      </c>
      <c r="E900" s="98">
        <v>0</v>
      </c>
      <c r="F900" s="97">
        <v>0</v>
      </c>
      <c r="G900" s="91">
        <f t="shared" si="50"/>
        <v>0</v>
      </c>
      <c r="H900" s="91">
        <f t="shared" si="51"/>
        <v>0</v>
      </c>
      <c r="I900" s="91">
        <f t="shared" si="52"/>
        <v>0</v>
      </c>
    </row>
    <row r="901" ht="20.25" customHeight="1" spans="1:9">
      <c r="A901" s="20"/>
      <c r="B901" s="114" t="s">
        <v>1066</v>
      </c>
      <c r="C901" s="9">
        <v>0</v>
      </c>
      <c r="D901" s="9">
        <v>0</v>
      </c>
      <c r="E901" s="98">
        <v>0</v>
      </c>
      <c r="F901" s="97">
        <v>0</v>
      </c>
      <c r="G901" s="91">
        <f t="shared" si="50"/>
        <v>0</v>
      </c>
      <c r="H901" s="91">
        <f t="shared" si="51"/>
        <v>0</v>
      </c>
      <c r="I901" s="91">
        <f t="shared" si="52"/>
        <v>0</v>
      </c>
    </row>
    <row r="902" ht="20.25" customHeight="1" spans="1:9">
      <c r="A902" s="20"/>
      <c r="B902" s="114" t="s">
        <v>1067</v>
      </c>
      <c r="C902" s="9">
        <v>0</v>
      </c>
      <c r="D902" s="9">
        <v>0</v>
      </c>
      <c r="E902" s="98">
        <v>0</v>
      </c>
      <c r="F902" s="97">
        <v>0</v>
      </c>
      <c r="G902" s="91">
        <f t="shared" si="50"/>
        <v>0</v>
      </c>
      <c r="H902" s="91">
        <f t="shared" si="51"/>
        <v>0</v>
      </c>
      <c r="I902" s="91">
        <f t="shared" si="52"/>
        <v>0</v>
      </c>
    </row>
    <row r="903" ht="20.25" customHeight="1" spans="1:9">
      <c r="A903" s="20"/>
      <c r="B903" s="114" t="s">
        <v>1068</v>
      </c>
      <c r="C903" s="9">
        <v>0</v>
      </c>
      <c r="D903" s="9">
        <v>0</v>
      </c>
      <c r="E903" s="98">
        <v>0</v>
      </c>
      <c r="F903" s="97">
        <v>0</v>
      </c>
      <c r="G903" s="91">
        <f t="shared" si="50"/>
        <v>0</v>
      </c>
      <c r="H903" s="91">
        <f t="shared" si="51"/>
        <v>0</v>
      </c>
      <c r="I903" s="91">
        <f t="shared" si="52"/>
        <v>0</v>
      </c>
    </row>
    <row r="904" ht="20.25" customHeight="1" spans="1:9">
      <c r="A904" s="20"/>
      <c r="B904" s="114" t="s">
        <v>1069</v>
      </c>
      <c r="C904" s="9">
        <v>0</v>
      </c>
      <c r="D904" s="9">
        <v>0</v>
      </c>
      <c r="E904" s="98">
        <v>0</v>
      </c>
      <c r="F904" s="97">
        <v>0</v>
      </c>
      <c r="G904" s="91">
        <f t="shared" si="50"/>
        <v>0</v>
      </c>
      <c r="H904" s="91">
        <f t="shared" si="51"/>
        <v>0</v>
      </c>
      <c r="I904" s="91">
        <f t="shared" si="52"/>
        <v>0</v>
      </c>
    </row>
    <row r="905" ht="20.25" customHeight="1" spans="1:9">
      <c r="A905" s="20"/>
      <c r="B905" s="114" t="s">
        <v>1070</v>
      </c>
      <c r="C905" s="9">
        <v>0</v>
      </c>
      <c r="D905" s="9">
        <v>0</v>
      </c>
      <c r="E905" s="98">
        <v>0</v>
      </c>
      <c r="F905" s="97">
        <f>SUM(F906:F907)</f>
        <v>0</v>
      </c>
      <c r="G905" s="91">
        <f t="shared" si="50"/>
        <v>0</v>
      </c>
      <c r="H905" s="91">
        <f t="shared" si="51"/>
        <v>0</v>
      </c>
      <c r="I905" s="91">
        <f t="shared" si="52"/>
        <v>0</v>
      </c>
    </row>
    <row r="906" ht="20.25" customHeight="1" spans="1:9">
      <c r="A906" s="20"/>
      <c r="B906" s="114" t="s">
        <v>1071</v>
      </c>
      <c r="C906" s="9">
        <v>0</v>
      </c>
      <c r="D906" s="9">
        <v>0</v>
      </c>
      <c r="E906" s="98">
        <v>0</v>
      </c>
      <c r="F906" s="97">
        <v>0</v>
      </c>
      <c r="G906" s="91">
        <f t="shared" si="50"/>
        <v>0</v>
      </c>
      <c r="H906" s="91">
        <f t="shared" si="51"/>
        <v>0</v>
      </c>
      <c r="I906" s="91">
        <f t="shared" si="52"/>
        <v>0</v>
      </c>
    </row>
    <row r="907" ht="20.25" customHeight="1" spans="1:9">
      <c r="A907" s="20"/>
      <c r="B907" s="114" t="s">
        <v>1072</v>
      </c>
      <c r="C907" s="9">
        <v>0</v>
      </c>
      <c r="D907" s="9">
        <v>0</v>
      </c>
      <c r="E907" s="98">
        <v>0</v>
      </c>
      <c r="F907" s="97">
        <v>0</v>
      </c>
      <c r="G907" s="91">
        <f t="shared" si="50"/>
        <v>0</v>
      </c>
      <c r="H907" s="91">
        <f t="shared" si="51"/>
        <v>0</v>
      </c>
      <c r="I907" s="91">
        <f t="shared" si="52"/>
        <v>0</v>
      </c>
    </row>
    <row r="908" ht="20.25" customHeight="1" spans="1:9">
      <c r="A908" s="20"/>
      <c r="B908" s="114" t="s">
        <v>1073</v>
      </c>
      <c r="C908" s="9">
        <v>0</v>
      </c>
      <c r="D908" s="9">
        <v>1</v>
      </c>
      <c r="E908" s="98">
        <v>1017</v>
      </c>
      <c r="F908" s="97">
        <f>SUM(F909:F910)</f>
        <v>1</v>
      </c>
      <c r="G908" s="91">
        <f t="shared" si="50"/>
        <v>0</v>
      </c>
      <c r="H908" s="91">
        <f t="shared" si="51"/>
        <v>100</v>
      </c>
      <c r="I908" s="91">
        <f t="shared" si="52"/>
        <v>0.0983284169124877</v>
      </c>
    </row>
    <row r="909" ht="20.25" customHeight="1" spans="1:9">
      <c r="A909" s="20"/>
      <c r="B909" s="114" t="s">
        <v>1074</v>
      </c>
      <c r="C909" s="9">
        <v>0</v>
      </c>
      <c r="D909" s="9">
        <v>0</v>
      </c>
      <c r="E909" s="98">
        <v>1015</v>
      </c>
      <c r="F909" s="97">
        <v>0</v>
      </c>
      <c r="G909" s="91">
        <f t="shared" si="50"/>
        <v>0</v>
      </c>
      <c r="H909" s="91">
        <f t="shared" si="51"/>
        <v>0</v>
      </c>
      <c r="I909" s="91">
        <f t="shared" si="52"/>
        <v>0</v>
      </c>
    </row>
    <row r="910" ht="20.25" customHeight="1" spans="1:9">
      <c r="A910" s="20"/>
      <c r="B910" s="114" t="s">
        <v>1075</v>
      </c>
      <c r="C910" s="9">
        <v>0</v>
      </c>
      <c r="D910" s="9">
        <v>0</v>
      </c>
      <c r="E910" s="98">
        <v>2</v>
      </c>
      <c r="F910" s="97">
        <v>1</v>
      </c>
      <c r="G910" s="91">
        <f t="shared" si="50"/>
        <v>0</v>
      </c>
      <c r="H910" s="91">
        <f t="shared" si="51"/>
        <v>0</v>
      </c>
      <c r="I910" s="91">
        <f t="shared" si="52"/>
        <v>50</v>
      </c>
    </row>
    <row r="911" ht="20.25" customHeight="1" spans="1:9">
      <c r="A911" s="20" t="s">
        <v>1076</v>
      </c>
      <c r="B911" s="114" t="s">
        <v>76</v>
      </c>
      <c r="C911" s="9">
        <v>0</v>
      </c>
      <c r="D911" s="9">
        <v>0</v>
      </c>
      <c r="E911" s="98">
        <v>1</v>
      </c>
      <c r="F911" s="97">
        <f>SUM(F912:F920)</f>
        <v>0</v>
      </c>
      <c r="G911" s="91">
        <f t="shared" si="50"/>
        <v>0</v>
      </c>
      <c r="H911" s="91">
        <f t="shared" si="51"/>
        <v>0</v>
      </c>
      <c r="I911" s="91">
        <f t="shared" si="52"/>
        <v>0</v>
      </c>
    </row>
    <row r="912" ht="20.25" customHeight="1" spans="1:9">
      <c r="A912" s="20"/>
      <c r="B912" s="114" t="s">
        <v>1077</v>
      </c>
      <c r="C912" s="9">
        <v>0</v>
      </c>
      <c r="D912" s="9">
        <v>0</v>
      </c>
      <c r="E912" s="98">
        <v>0</v>
      </c>
      <c r="F912" s="97">
        <v>0</v>
      </c>
      <c r="G912" s="91">
        <f t="shared" si="50"/>
        <v>0</v>
      </c>
      <c r="H912" s="91">
        <f t="shared" si="51"/>
        <v>0</v>
      </c>
      <c r="I912" s="91">
        <f t="shared" si="52"/>
        <v>0</v>
      </c>
    </row>
    <row r="913" ht="20.25" customHeight="1" spans="1:9">
      <c r="A913" s="20"/>
      <c r="B913" s="114" t="s">
        <v>1078</v>
      </c>
      <c r="C913" s="9">
        <v>0</v>
      </c>
      <c r="D913" s="9">
        <v>0</v>
      </c>
      <c r="E913" s="98">
        <v>0</v>
      </c>
      <c r="F913" s="97">
        <v>0</v>
      </c>
      <c r="G913" s="91">
        <f t="shared" si="50"/>
        <v>0</v>
      </c>
      <c r="H913" s="91">
        <f t="shared" si="51"/>
        <v>0</v>
      </c>
      <c r="I913" s="91">
        <f t="shared" si="52"/>
        <v>0</v>
      </c>
    </row>
    <row r="914" ht="20.25" customHeight="1" spans="1:9">
      <c r="A914" s="20"/>
      <c r="B914" s="114" t="s">
        <v>1079</v>
      </c>
      <c r="C914" s="9">
        <v>0</v>
      </c>
      <c r="D914" s="9">
        <v>0</v>
      </c>
      <c r="E914" s="98">
        <v>0</v>
      </c>
      <c r="F914" s="97">
        <v>0</v>
      </c>
      <c r="G914" s="91">
        <f t="shared" si="50"/>
        <v>0</v>
      </c>
      <c r="H914" s="91">
        <f t="shared" si="51"/>
        <v>0</v>
      </c>
      <c r="I914" s="91">
        <f t="shared" si="52"/>
        <v>0</v>
      </c>
    </row>
    <row r="915" ht="20.25" customHeight="1" spans="1:9">
      <c r="A915" s="20"/>
      <c r="B915" s="114" t="s">
        <v>1080</v>
      </c>
      <c r="C915" s="9">
        <v>0</v>
      </c>
      <c r="D915" s="9">
        <v>0</v>
      </c>
      <c r="E915" s="98">
        <v>0</v>
      </c>
      <c r="F915" s="97">
        <v>0</v>
      </c>
      <c r="G915" s="91">
        <f t="shared" si="50"/>
        <v>0</v>
      </c>
      <c r="H915" s="91">
        <f t="shared" si="51"/>
        <v>0</v>
      </c>
      <c r="I915" s="91">
        <f t="shared" si="52"/>
        <v>0</v>
      </c>
    </row>
    <row r="916" ht="20.25" customHeight="1" spans="1:9">
      <c r="A916" s="20"/>
      <c r="B916" s="114" t="s">
        <v>1081</v>
      </c>
      <c r="C916" s="9">
        <v>0</v>
      </c>
      <c r="D916" s="9">
        <v>0</v>
      </c>
      <c r="E916" s="98">
        <v>0</v>
      </c>
      <c r="F916" s="97">
        <v>0</v>
      </c>
      <c r="G916" s="91">
        <f t="shared" si="50"/>
        <v>0</v>
      </c>
      <c r="H916" s="91">
        <f t="shared" si="51"/>
        <v>0</v>
      </c>
      <c r="I916" s="91">
        <f t="shared" si="52"/>
        <v>0</v>
      </c>
    </row>
    <row r="917" ht="20.25" customHeight="1" spans="1:9">
      <c r="A917" s="20"/>
      <c r="B917" s="114" t="s">
        <v>1082</v>
      </c>
      <c r="C917" s="9">
        <v>0</v>
      </c>
      <c r="D917" s="9">
        <v>0</v>
      </c>
      <c r="E917" s="98">
        <v>0</v>
      </c>
      <c r="F917" s="97">
        <v>0</v>
      </c>
      <c r="G917" s="91">
        <f t="shared" si="50"/>
        <v>0</v>
      </c>
      <c r="H917" s="91">
        <f t="shared" si="51"/>
        <v>0</v>
      </c>
      <c r="I917" s="91">
        <f t="shared" si="52"/>
        <v>0</v>
      </c>
    </row>
    <row r="918" ht="20.25" customHeight="1" spans="1:9">
      <c r="A918" s="20"/>
      <c r="B918" s="114" t="s">
        <v>1083</v>
      </c>
      <c r="C918" s="9">
        <v>0</v>
      </c>
      <c r="D918" s="9">
        <v>0</v>
      </c>
      <c r="E918" s="98">
        <v>0</v>
      </c>
      <c r="F918" s="97">
        <v>0</v>
      </c>
      <c r="G918" s="91">
        <f t="shared" si="50"/>
        <v>0</v>
      </c>
      <c r="H918" s="91">
        <f t="shared" si="51"/>
        <v>0</v>
      </c>
      <c r="I918" s="91">
        <f t="shared" si="52"/>
        <v>0</v>
      </c>
    </row>
    <row r="919" ht="20.25" customHeight="1" spans="1:9">
      <c r="A919" s="20"/>
      <c r="B919" s="114" t="s">
        <v>1084</v>
      </c>
      <c r="C919" s="9">
        <v>0</v>
      </c>
      <c r="D919" s="9">
        <v>0</v>
      </c>
      <c r="E919" s="98">
        <v>0</v>
      </c>
      <c r="F919" s="97">
        <v>0</v>
      </c>
      <c r="G919" s="91">
        <f t="shared" si="50"/>
        <v>0</v>
      </c>
      <c r="H919" s="91">
        <f t="shared" si="51"/>
        <v>0</v>
      </c>
      <c r="I919" s="91">
        <f t="shared" si="52"/>
        <v>0</v>
      </c>
    </row>
    <row r="920" ht="20.25" customHeight="1" spans="1:9">
      <c r="A920" s="20"/>
      <c r="B920" s="114" t="s">
        <v>1085</v>
      </c>
      <c r="C920" s="9">
        <v>0</v>
      </c>
      <c r="D920" s="9">
        <v>0</v>
      </c>
      <c r="E920" s="98">
        <v>0</v>
      </c>
      <c r="F920" s="97">
        <v>0</v>
      </c>
      <c r="G920" s="91">
        <f t="shared" si="50"/>
        <v>0</v>
      </c>
      <c r="H920" s="91">
        <f t="shared" si="51"/>
        <v>0</v>
      </c>
      <c r="I920" s="91">
        <f t="shared" si="52"/>
        <v>0</v>
      </c>
    </row>
    <row r="921" ht="20.25" customHeight="1" spans="1:9">
      <c r="A921" s="20" t="s">
        <v>1086</v>
      </c>
      <c r="B921" s="114" t="s">
        <v>77</v>
      </c>
      <c r="C921" s="9">
        <v>3956</v>
      </c>
      <c r="D921" s="9">
        <v>2202</v>
      </c>
      <c r="E921" s="98">
        <v>2432</v>
      </c>
      <c r="F921" s="97">
        <f>SUM(F922,F949,F964)</f>
        <v>2202</v>
      </c>
      <c r="G921" s="91">
        <f t="shared" si="50"/>
        <v>55.6622851365015</v>
      </c>
      <c r="H921" s="91">
        <f t="shared" si="51"/>
        <v>100</v>
      </c>
      <c r="I921" s="91">
        <f t="shared" si="52"/>
        <v>90.5427631578947</v>
      </c>
    </row>
    <row r="922" ht="20.25" customHeight="1" spans="1:9">
      <c r="A922" s="20"/>
      <c r="B922" s="114" t="s">
        <v>1087</v>
      </c>
      <c r="C922" s="9">
        <v>3895</v>
      </c>
      <c r="D922" s="9">
        <v>2130</v>
      </c>
      <c r="E922" s="98">
        <v>2319</v>
      </c>
      <c r="F922" s="97">
        <f>SUM(F923:F948)</f>
        <v>2130</v>
      </c>
      <c r="G922" s="91">
        <f t="shared" si="50"/>
        <v>54.6854942233633</v>
      </c>
      <c r="H922" s="91">
        <f t="shared" si="51"/>
        <v>100</v>
      </c>
      <c r="I922" s="91">
        <f t="shared" si="52"/>
        <v>91.849935316947</v>
      </c>
    </row>
    <row r="923" ht="20.25" customHeight="1" spans="1:9">
      <c r="A923" s="20"/>
      <c r="B923" s="114" t="s">
        <v>1088</v>
      </c>
      <c r="C923" s="9">
        <v>0</v>
      </c>
      <c r="D923" s="9">
        <v>0</v>
      </c>
      <c r="E923" s="98">
        <v>1302</v>
      </c>
      <c r="F923" s="97">
        <v>830</v>
      </c>
      <c r="G923" s="91">
        <f t="shared" si="50"/>
        <v>0</v>
      </c>
      <c r="H923" s="91">
        <f t="shared" si="51"/>
        <v>0</v>
      </c>
      <c r="I923" s="91">
        <f t="shared" si="52"/>
        <v>63.7480798771121</v>
      </c>
    </row>
    <row r="924" ht="20.25" customHeight="1" spans="1:9">
      <c r="A924" s="20"/>
      <c r="B924" s="114" t="s">
        <v>1089</v>
      </c>
      <c r="C924" s="9">
        <v>0</v>
      </c>
      <c r="D924" s="9">
        <v>0</v>
      </c>
      <c r="E924" s="98">
        <v>0</v>
      </c>
      <c r="F924" s="97">
        <v>417</v>
      </c>
      <c r="G924" s="91">
        <f t="shared" si="50"/>
        <v>0</v>
      </c>
      <c r="H924" s="91">
        <f t="shared" si="51"/>
        <v>0</v>
      </c>
      <c r="I924" s="91">
        <f t="shared" si="52"/>
        <v>0</v>
      </c>
    </row>
    <row r="925" ht="20.25" customHeight="1" spans="1:9">
      <c r="A925" s="20"/>
      <c r="B925" s="114" t="s">
        <v>1090</v>
      </c>
      <c r="C925" s="9">
        <v>0</v>
      </c>
      <c r="D925" s="9">
        <v>0</v>
      </c>
      <c r="E925" s="98">
        <v>0</v>
      </c>
      <c r="F925" s="97">
        <v>0</v>
      </c>
      <c r="G925" s="91">
        <f t="shared" si="50"/>
        <v>0</v>
      </c>
      <c r="H925" s="91">
        <f t="shared" si="51"/>
        <v>0</v>
      </c>
      <c r="I925" s="91">
        <f t="shared" si="52"/>
        <v>0</v>
      </c>
    </row>
    <row r="926" ht="20.25" customHeight="1" spans="1:9">
      <c r="A926" s="20"/>
      <c r="B926" s="114" t="s">
        <v>1091</v>
      </c>
      <c r="C926" s="9">
        <v>0</v>
      </c>
      <c r="D926" s="9">
        <v>0</v>
      </c>
      <c r="E926" s="98">
        <v>0</v>
      </c>
      <c r="F926" s="97">
        <v>149</v>
      </c>
      <c r="G926" s="91">
        <f t="shared" si="50"/>
        <v>0</v>
      </c>
      <c r="H926" s="91">
        <f t="shared" si="51"/>
        <v>0</v>
      </c>
      <c r="I926" s="91">
        <f t="shared" si="52"/>
        <v>0</v>
      </c>
    </row>
    <row r="927" ht="20.25" customHeight="1" spans="1:9">
      <c r="A927" s="20"/>
      <c r="B927" s="114" t="s">
        <v>1092</v>
      </c>
      <c r="C927" s="9">
        <v>0</v>
      </c>
      <c r="D927" s="9">
        <v>0</v>
      </c>
      <c r="E927" s="98">
        <v>428</v>
      </c>
      <c r="F927" s="97">
        <v>29</v>
      </c>
      <c r="G927" s="91">
        <f t="shared" si="50"/>
        <v>0</v>
      </c>
      <c r="H927" s="91">
        <f t="shared" si="51"/>
        <v>0</v>
      </c>
      <c r="I927" s="91">
        <f t="shared" si="52"/>
        <v>6.77570093457944</v>
      </c>
    </row>
    <row r="928" ht="20.25" customHeight="1" spans="1:9">
      <c r="A928" s="20"/>
      <c r="B928" s="114" t="s">
        <v>1093</v>
      </c>
      <c r="C928" s="9">
        <v>0</v>
      </c>
      <c r="D928" s="9">
        <v>0</v>
      </c>
      <c r="E928" s="98">
        <v>0</v>
      </c>
      <c r="F928" s="97">
        <v>0</v>
      </c>
      <c r="G928" s="91">
        <f t="shared" si="50"/>
        <v>0</v>
      </c>
      <c r="H928" s="91">
        <f t="shared" si="51"/>
        <v>0</v>
      </c>
      <c r="I928" s="91">
        <f t="shared" si="52"/>
        <v>0</v>
      </c>
    </row>
    <row r="929" ht="20.25" customHeight="1" spans="1:9">
      <c r="A929" s="20"/>
      <c r="B929" s="114" t="s">
        <v>1094</v>
      </c>
      <c r="C929" s="9">
        <v>0</v>
      </c>
      <c r="D929" s="9">
        <v>0</v>
      </c>
      <c r="E929" s="98">
        <v>0</v>
      </c>
      <c r="F929" s="97">
        <v>50</v>
      </c>
      <c r="G929" s="91">
        <f t="shared" si="50"/>
        <v>0</v>
      </c>
      <c r="H929" s="91">
        <f t="shared" si="51"/>
        <v>0</v>
      </c>
      <c r="I929" s="91">
        <f t="shared" si="52"/>
        <v>0</v>
      </c>
    </row>
    <row r="930" ht="20.25" customHeight="1" spans="1:9">
      <c r="A930" s="20"/>
      <c r="B930" s="114" t="s">
        <v>1095</v>
      </c>
      <c r="C930" s="9">
        <v>0</v>
      </c>
      <c r="D930" s="9">
        <v>0</v>
      </c>
      <c r="E930" s="98">
        <v>111</v>
      </c>
      <c r="F930" s="97">
        <v>75</v>
      </c>
      <c r="G930" s="91">
        <f t="shared" si="50"/>
        <v>0</v>
      </c>
      <c r="H930" s="91">
        <f t="shared" si="51"/>
        <v>0</v>
      </c>
      <c r="I930" s="91">
        <f t="shared" si="52"/>
        <v>67.5675675675676</v>
      </c>
    </row>
    <row r="931" ht="20.25" customHeight="1" spans="1:9">
      <c r="A931" s="20"/>
      <c r="B931" s="114" t="s">
        <v>1096</v>
      </c>
      <c r="C931" s="9">
        <v>0</v>
      </c>
      <c r="D931" s="9">
        <v>0</v>
      </c>
      <c r="E931" s="98">
        <v>0</v>
      </c>
      <c r="F931" s="97">
        <v>0</v>
      </c>
      <c r="G931" s="91">
        <f t="shared" si="50"/>
        <v>0</v>
      </c>
      <c r="H931" s="91">
        <f t="shared" si="51"/>
        <v>0</v>
      </c>
      <c r="I931" s="91">
        <f t="shared" si="52"/>
        <v>0</v>
      </c>
    </row>
    <row r="932" ht="20.25" customHeight="1" spans="1:9">
      <c r="A932" s="20"/>
      <c r="B932" s="114" t="s">
        <v>1097</v>
      </c>
      <c r="C932" s="9">
        <v>0</v>
      </c>
      <c r="D932" s="9">
        <v>0</v>
      </c>
      <c r="E932" s="98">
        <v>0</v>
      </c>
      <c r="F932" s="97">
        <v>0</v>
      </c>
      <c r="G932" s="91">
        <f t="shared" si="50"/>
        <v>0</v>
      </c>
      <c r="H932" s="91">
        <f t="shared" si="51"/>
        <v>0</v>
      </c>
      <c r="I932" s="91">
        <f t="shared" si="52"/>
        <v>0</v>
      </c>
    </row>
    <row r="933" ht="20.25" customHeight="1" spans="1:9">
      <c r="A933" s="20"/>
      <c r="B933" s="114" t="s">
        <v>1098</v>
      </c>
      <c r="C933" s="9">
        <v>0</v>
      </c>
      <c r="D933" s="9">
        <v>0</v>
      </c>
      <c r="E933" s="98">
        <v>0</v>
      </c>
      <c r="F933" s="97">
        <v>0</v>
      </c>
      <c r="G933" s="91">
        <f t="shared" si="50"/>
        <v>0</v>
      </c>
      <c r="H933" s="91">
        <f t="shared" si="51"/>
        <v>0</v>
      </c>
      <c r="I933" s="91">
        <f t="shared" si="52"/>
        <v>0</v>
      </c>
    </row>
    <row r="934" ht="20.25" customHeight="1" spans="1:9">
      <c r="A934" s="20"/>
      <c r="B934" s="114" t="s">
        <v>1099</v>
      </c>
      <c r="C934" s="9">
        <v>0</v>
      </c>
      <c r="D934" s="9">
        <v>0</v>
      </c>
      <c r="E934" s="98">
        <v>0</v>
      </c>
      <c r="F934" s="97">
        <v>0</v>
      </c>
      <c r="G934" s="91">
        <f t="shared" si="50"/>
        <v>0</v>
      </c>
      <c r="H934" s="91">
        <f t="shared" si="51"/>
        <v>0</v>
      </c>
      <c r="I934" s="91">
        <f t="shared" si="52"/>
        <v>0</v>
      </c>
    </row>
    <row r="935" ht="20.25" customHeight="1" spans="1:9">
      <c r="A935" s="20"/>
      <c r="B935" s="114" t="s">
        <v>1100</v>
      </c>
      <c r="C935" s="9">
        <v>0</v>
      </c>
      <c r="D935" s="9">
        <v>0</v>
      </c>
      <c r="E935" s="98">
        <v>0</v>
      </c>
      <c r="F935" s="97">
        <v>0</v>
      </c>
      <c r="G935" s="91">
        <f t="shared" si="50"/>
        <v>0</v>
      </c>
      <c r="H935" s="91">
        <f t="shared" si="51"/>
        <v>0</v>
      </c>
      <c r="I935" s="91">
        <f t="shared" si="52"/>
        <v>0</v>
      </c>
    </row>
    <row r="936" ht="20.25" customHeight="1" spans="1:9">
      <c r="A936" s="20"/>
      <c r="B936" s="114" t="s">
        <v>1101</v>
      </c>
      <c r="C936" s="9">
        <v>0</v>
      </c>
      <c r="D936" s="9">
        <v>0</v>
      </c>
      <c r="E936" s="98">
        <v>0</v>
      </c>
      <c r="F936" s="97">
        <v>0</v>
      </c>
      <c r="G936" s="91">
        <f t="shared" si="50"/>
        <v>0</v>
      </c>
      <c r="H936" s="91">
        <f t="shared" si="51"/>
        <v>0</v>
      </c>
      <c r="I936" s="91">
        <f t="shared" si="52"/>
        <v>0</v>
      </c>
    </row>
    <row r="937" ht="20.25" customHeight="1" spans="1:9">
      <c r="A937" s="20"/>
      <c r="B937" s="114" t="s">
        <v>1102</v>
      </c>
      <c r="C937" s="9">
        <v>0</v>
      </c>
      <c r="D937" s="9">
        <v>0</v>
      </c>
      <c r="E937" s="98">
        <v>0</v>
      </c>
      <c r="F937" s="97">
        <v>0</v>
      </c>
      <c r="G937" s="91">
        <f t="shared" si="50"/>
        <v>0</v>
      </c>
      <c r="H937" s="91">
        <f t="shared" si="51"/>
        <v>0</v>
      </c>
      <c r="I937" s="91">
        <f t="shared" si="52"/>
        <v>0</v>
      </c>
    </row>
    <row r="938" ht="20.25" customHeight="1" spans="1:9">
      <c r="A938" s="20"/>
      <c r="B938" s="114" t="s">
        <v>1103</v>
      </c>
      <c r="C938" s="9">
        <v>0</v>
      </c>
      <c r="D938" s="9">
        <v>0</v>
      </c>
      <c r="E938" s="98">
        <v>0</v>
      </c>
      <c r="F938" s="97">
        <v>0</v>
      </c>
      <c r="G938" s="91">
        <f t="shared" si="50"/>
        <v>0</v>
      </c>
      <c r="H938" s="91">
        <f t="shared" si="51"/>
        <v>0</v>
      </c>
      <c r="I938" s="91">
        <f t="shared" si="52"/>
        <v>0</v>
      </c>
    </row>
    <row r="939" ht="20.25" customHeight="1" spans="1:9">
      <c r="A939" s="20"/>
      <c r="B939" s="114" t="s">
        <v>1104</v>
      </c>
      <c r="C939" s="9">
        <v>0</v>
      </c>
      <c r="D939" s="9">
        <v>0</v>
      </c>
      <c r="E939" s="98">
        <v>0</v>
      </c>
      <c r="F939" s="97">
        <v>0</v>
      </c>
      <c r="G939" s="91">
        <f t="shared" si="50"/>
        <v>0</v>
      </c>
      <c r="H939" s="91">
        <f t="shared" si="51"/>
        <v>0</v>
      </c>
      <c r="I939" s="91">
        <f t="shared" si="52"/>
        <v>0</v>
      </c>
    </row>
    <row r="940" ht="20.25" customHeight="1" spans="1:9">
      <c r="A940" s="20"/>
      <c r="B940" s="114" t="s">
        <v>1105</v>
      </c>
      <c r="C940" s="9">
        <v>0</v>
      </c>
      <c r="D940" s="9">
        <v>0</v>
      </c>
      <c r="E940" s="98">
        <v>0</v>
      </c>
      <c r="F940" s="97">
        <v>0</v>
      </c>
      <c r="G940" s="91">
        <f t="shared" si="50"/>
        <v>0</v>
      </c>
      <c r="H940" s="91">
        <f t="shared" si="51"/>
        <v>0</v>
      </c>
      <c r="I940" s="91">
        <f t="shared" si="52"/>
        <v>0</v>
      </c>
    </row>
    <row r="941" ht="20.25" customHeight="1" spans="1:9">
      <c r="A941" s="20"/>
      <c r="B941" s="114" t="s">
        <v>1106</v>
      </c>
      <c r="C941" s="9">
        <v>0</v>
      </c>
      <c r="D941" s="9">
        <v>0</v>
      </c>
      <c r="E941" s="98">
        <v>0</v>
      </c>
      <c r="F941" s="97">
        <v>0</v>
      </c>
      <c r="G941" s="91">
        <f t="shared" ref="G941:G1004" si="53">IF(C941&lt;&gt;0,(F941/C941)*100,0)</f>
        <v>0</v>
      </c>
      <c r="H941" s="91">
        <f t="shared" ref="H941:H1004" si="54">IF(D941&lt;&gt;0,(F941/D941)*100,0)</f>
        <v>0</v>
      </c>
      <c r="I941" s="91">
        <f t="shared" si="52"/>
        <v>0</v>
      </c>
    </row>
    <row r="942" ht="20.25" customHeight="1" spans="1:9">
      <c r="A942" s="20"/>
      <c r="B942" s="114" t="s">
        <v>1107</v>
      </c>
      <c r="C942" s="9">
        <v>0</v>
      </c>
      <c r="D942" s="9">
        <v>0</v>
      </c>
      <c r="E942" s="98">
        <v>0</v>
      </c>
      <c r="F942" s="97">
        <v>0</v>
      </c>
      <c r="G942" s="91">
        <f t="shared" si="53"/>
        <v>0</v>
      </c>
      <c r="H942" s="91">
        <f t="shared" si="54"/>
        <v>0</v>
      </c>
      <c r="I942" s="91">
        <f t="shared" si="52"/>
        <v>0</v>
      </c>
    </row>
    <row r="943" ht="20.25" customHeight="1" spans="1:9">
      <c r="A943" s="20"/>
      <c r="B943" s="114" t="s">
        <v>1108</v>
      </c>
      <c r="C943" s="9">
        <v>0</v>
      </c>
      <c r="D943" s="9">
        <v>0</v>
      </c>
      <c r="E943" s="98">
        <v>0</v>
      </c>
      <c r="F943" s="97">
        <v>0</v>
      </c>
      <c r="G943" s="91">
        <f t="shared" si="53"/>
        <v>0</v>
      </c>
      <c r="H943" s="91">
        <f t="shared" si="54"/>
        <v>0</v>
      </c>
      <c r="I943" s="91">
        <f t="shared" si="52"/>
        <v>0</v>
      </c>
    </row>
    <row r="944" ht="20.25" customHeight="1" spans="1:9">
      <c r="A944" s="20"/>
      <c r="B944" s="114" t="s">
        <v>1109</v>
      </c>
      <c r="C944" s="9">
        <v>0</v>
      </c>
      <c r="D944" s="9">
        <v>0</v>
      </c>
      <c r="E944" s="98">
        <v>0</v>
      </c>
      <c r="F944" s="97">
        <v>0</v>
      </c>
      <c r="G944" s="91">
        <f t="shared" si="53"/>
        <v>0</v>
      </c>
      <c r="H944" s="91">
        <f t="shared" si="54"/>
        <v>0</v>
      </c>
      <c r="I944" s="91">
        <f t="shared" si="52"/>
        <v>0</v>
      </c>
    </row>
    <row r="945" ht="20.25" customHeight="1" spans="1:9">
      <c r="A945" s="20"/>
      <c r="B945" s="114" t="s">
        <v>1110</v>
      </c>
      <c r="C945" s="9">
        <v>0</v>
      </c>
      <c r="D945" s="9">
        <v>0</v>
      </c>
      <c r="E945" s="98">
        <v>0</v>
      </c>
      <c r="F945" s="97">
        <v>0</v>
      </c>
      <c r="G945" s="91">
        <f t="shared" si="53"/>
        <v>0</v>
      </c>
      <c r="H945" s="91">
        <f t="shared" si="54"/>
        <v>0</v>
      </c>
      <c r="I945" s="91">
        <f t="shared" si="52"/>
        <v>0</v>
      </c>
    </row>
    <row r="946" ht="20.25" customHeight="1" spans="1:9">
      <c r="A946" s="20"/>
      <c r="B946" s="114" t="s">
        <v>1111</v>
      </c>
      <c r="C946" s="9">
        <v>0</v>
      </c>
      <c r="D946" s="9">
        <v>0</v>
      </c>
      <c r="E946" s="98">
        <v>0</v>
      </c>
      <c r="F946" s="97">
        <v>0</v>
      </c>
      <c r="G946" s="91">
        <f t="shared" si="53"/>
        <v>0</v>
      </c>
      <c r="H946" s="91">
        <f t="shared" si="54"/>
        <v>0</v>
      </c>
      <c r="I946" s="91">
        <f t="shared" si="52"/>
        <v>0</v>
      </c>
    </row>
    <row r="947" ht="20.25" customHeight="1" spans="1:9">
      <c r="A947" s="20"/>
      <c r="B947" s="114" t="s">
        <v>1112</v>
      </c>
      <c r="C947" s="9">
        <v>0</v>
      </c>
      <c r="D947" s="9">
        <v>0</v>
      </c>
      <c r="E947" s="98">
        <v>478</v>
      </c>
      <c r="F947" s="97">
        <v>569</v>
      </c>
      <c r="G947" s="91">
        <f t="shared" si="53"/>
        <v>0</v>
      </c>
      <c r="H947" s="91">
        <f t="shared" si="54"/>
        <v>0</v>
      </c>
      <c r="I947" s="91">
        <f t="shared" si="52"/>
        <v>119.037656903766</v>
      </c>
    </row>
    <row r="948" ht="20.25" customHeight="1" spans="1:9">
      <c r="A948" s="20"/>
      <c r="B948" s="114" t="s">
        <v>1113</v>
      </c>
      <c r="C948" s="9">
        <v>0</v>
      </c>
      <c r="D948" s="9">
        <v>0</v>
      </c>
      <c r="E948" s="98">
        <v>0</v>
      </c>
      <c r="F948" s="97">
        <v>11</v>
      </c>
      <c r="G948" s="91">
        <f t="shared" si="53"/>
        <v>0</v>
      </c>
      <c r="H948" s="91">
        <f t="shared" si="54"/>
        <v>0</v>
      </c>
      <c r="I948" s="91">
        <f t="shared" si="52"/>
        <v>0</v>
      </c>
    </row>
    <row r="949" ht="20.25" customHeight="1" spans="1:9">
      <c r="A949" s="20"/>
      <c r="B949" s="114" t="s">
        <v>1114</v>
      </c>
      <c r="C949" s="9">
        <v>61</v>
      </c>
      <c r="D949" s="9">
        <v>72</v>
      </c>
      <c r="E949" s="98">
        <v>92</v>
      </c>
      <c r="F949" s="97">
        <f>SUM(F950:F963)</f>
        <v>72</v>
      </c>
      <c r="G949" s="91">
        <f t="shared" si="53"/>
        <v>118.032786885246</v>
      </c>
      <c r="H949" s="91">
        <f t="shared" si="54"/>
        <v>100</v>
      </c>
      <c r="I949" s="91">
        <f t="shared" si="52"/>
        <v>78.2608695652174</v>
      </c>
    </row>
    <row r="950" ht="20.25" customHeight="1" spans="1:9">
      <c r="A950" s="20"/>
      <c r="B950" s="114" t="s">
        <v>1115</v>
      </c>
      <c r="C950" s="9">
        <v>0</v>
      </c>
      <c r="D950" s="9">
        <v>0</v>
      </c>
      <c r="E950" s="98">
        <v>1</v>
      </c>
      <c r="F950" s="97">
        <v>0</v>
      </c>
      <c r="G950" s="91">
        <f t="shared" si="53"/>
        <v>0</v>
      </c>
      <c r="H950" s="91">
        <f t="shared" si="54"/>
        <v>0</v>
      </c>
      <c r="I950" s="91">
        <f t="shared" si="52"/>
        <v>0</v>
      </c>
    </row>
    <row r="951" ht="20.25" customHeight="1" spans="1:9">
      <c r="A951" s="20"/>
      <c r="B951" s="114" t="s">
        <v>1116</v>
      </c>
      <c r="C951" s="9">
        <v>0</v>
      </c>
      <c r="D951" s="9">
        <v>0</v>
      </c>
      <c r="E951" s="98">
        <v>0</v>
      </c>
      <c r="F951" s="97">
        <v>0</v>
      </c>
      <c r="G951" s="91">
        <f t="shared" si="53"/>
        <v>0</v>
      </c>
      <c r="H951" s="91">
        <f t="shared" si="54"/>
        <v>0</v>
      </c>
      <c r="I951" s="91">
        <f t="shared" si="52"/>
        <v>0</v>
      </c>
    </row>
    <row r="952" ht="20.25" customHeight="1" spans="1:9">
      <c r="A952" s="20"/>
      <c r="B952" s="114" t="s">
        <v>1117</v>
      </c>
      <c r="C952" s="9">
        <v>0</v>
      </c>
      <c r="D952" s="9">
        <v>0</v>
      </c>
      <c r="E952" s="98">
        <v>0</v>
      </c>
      <c r="F952" s="97">
        <v>0</v>
      </c>
      <c r="G952" s="91">
        <f t="shared" si="53"/>
        <v>0</v>
      </c>
      <c r="H952" s="91">
        <f t="shared" si="54"/>
        <v>0</v>
      </c>
      <c r="I952" s="91">
        <f t="shared" si="52"/>
        <v>0</v>
      </c>
    </row>
    <row r="953" ht="20.25" customHeight="1" spans="1:9">
      <c r="A953" s="20"/>
      <c r="B953" s="114" t="s">
        <v>1118</v>
      </c>
      <c r="C953" s="9">
        <v>0</v>
      </c>
      <c r="D953" s="9">
        <v>0</v>
      </c>
      <c r="E953" s="98">
        <v>81</v>
      </c>
      <c r="F953" s="97">
        <v>72</v>
      </c>
      <c r="G953" s="91">
        <f t="shared" si="53"/>
        <v>0</v>
      </c>
      <c r="H953" s="91">
        <f t="shared" si="54"/>
        <v>0</v>
      </c>
      <c r="I953" s="91">
        <f t="shared" si="52"/>
        <v>88.8888888888889</v>
      </c>
    </row>
    <row r="954" ht="20.25" customHeight="1" spans="1:9">
      <c r="A954" s="20"/>
      <c r="B954" s="114" t="s">
        <v>1119</v>
      </c>
      <c r="C954" s="9">
        <v>0</v>
      </c>
      <c r="D954" s="9">
        <v>0</v>
      </c>
      <c r="E954" s="98">
        <v>0</v>
      </c>
      <c r="F954" s="97">
        <v>0</v>
      </c>
      <c r="G954" s="91">
        <f t="shared" si="53"/>
        <v>0</v>
      </c>
      <c r="H954" s="91">
        <f t="shared" si="54"/>
        <v>0</v>
      </c>
      <c r="I954" s="91">
        <f t="shared" si="52"/>
        <v>0</v>
      </c>
    </row>
    <row r="955" ht="20.25" customHeight="1" spans="1:9">
      <c r="A955" s="20"/>
      <c r="B955" s="114" t="s">
        <v>1120</v>
      </c>
      <c r="C955" s="9">
        <v>0</v>
      </c>
      <c r="D955" s="9">
        <v>0</v>
      </c>
      <c r="E955" s="98">
        <v>0</v>
      </c>
      <c r="F955" s="97">
        <v>0</v>
      </c>
      <c r="G955" s="91">
        <f t="shared" si="53"/>
        <v>0</v>
      </c>
      <c r="H955" s="91">
        <f t="shared" si="54"/>
        <v>0</v>
      </c>
      <c r="I955" s="91">
        <f t="shared" si="52"/>
        <v>0</v>
      </c>
    </row>
    <row r="956" ht="20.25" customHeight="1" spans="1:9">
      <c r="A956" s="20"/>
      <c r="B956" s="114" t="s">
        <v>1121</v>
      </c>
      <c r="C956" s="9">
        <v>0</v>
      </c>
      <c r="D956" s="9">
        <v>0</v>
      </c>
      <c r="E956" s="98">
        <v>0</v>
      </c>
      <c r="F956" s="97">
        <v>0</v>
      </c>
      <c r="G956" s="91">
        <f t="shared" si="53"/>
        <v>0</v>
      </c>
      <c r="H956" s="91">
        <f t="shared" si="54"/>
        <v>0</v>
      </c>
      <c r="I956" s="91">
        <f t="shared" si="52"/>
        <v>0</v>
      </c>
    </row>
    <row r="957" ht="20.25" customHeight="1" spans="1:9">
      <c r="A957" s="20"/>
      <c r="B957" s="114" t="s">
        <v>1122</v>
      </c>
      <c r="C957" s="9">
        <v>0</v>
      </c>
      <c r="D957" s="9">
        <v>0</v>
      </c>
      <c r="E957" s="98">
        <v>10</v>
      </c>
      <c r="F957" s="97">
        <v>0</v>
      </c>
      <c r="G957" s="91">
        <f t="shared" si="53"/>
        <v>0</v>
      </c>
      <c r="H957" s="91">
        <f t="shared" si="54"/>
        <v>0</v>
      </c>
      <c r="I957" s="91">
        <f t="shared" si="52"/>
        <v>0</v>
      </c>
    </row>
    <row r="958" ht="20.25" customHeight="1" spans="1:9">
      <c r="A958" s="20"/>
      <c r="B958" s="114" t="s">
        <v>1123</v>
      </c>
      <c r="C958" s="9">
        <v>0</v>
      </c>
      <c r="D958" s="9">
        <v>0</v>
      </c>
      <c r="E958" s="98">
        <v>0</v>
      </c>
      <c r="F958" s="97">
        <v>0</v>
      </c>
      <c r="G958" s="91">
        <f t="shared" si="53"/>
        <v>0</v>
      </c>
      <c r="H958" s="91">
        <f t="shared" si="54"/>
        <v>0</v>
      </c>
      <c r="I958" s="91">
        <f t="shared" si="52"/>
        <v>0</v>
      </c>
    </row>
    <row r="959" ht="20.25" customHeight="1" spans="1:9">
      <c r="A959" s="20"/>
      <c r="B959" s="114" t="s">
        <v>1124</v>
      </c>
      <c r="C959" s="9">
        <v>0</v>
      </c>
      <c r="D959" s="9">
        <v>0</v>
      </c>
      <c r="E959" s="98">
        <v>0</v>
      </c>
      <c r="F959" s="97">
        <v>0</v>
      </c>
      <c r="G959" s="91">
        <f t="shared" si="53"/>
        <v>0</v>
      </c>
      <c r="H959" s="91">
        <f t="shared" si="54"/>
        <v>0</v>
      </c>
      <c r="I959" s="91">
        <f t="shared" si="52"/>
        <v>0</v>
      </c>
    </row>
    <row r="960" ht="20.25" customHeight="1" spans="1:9">
      <c r="A960" s="20"/>
      <c r="B960" s="114" t="s">
        <v>1125</v>
      </c>
      <c r="C960" s="9">
        <v>0</v>
      </c>
      <c r="D960" s="9">
        <v>0</v>
      </c>
      <c r="E960" s="98">
        <v>0</v>
      </c>
      <c r="F960" s="97">
        <v>0</v>
      </c>
      <c r="G960" s="91">
        <f t="shared" si="53"/>
        <v>0</v>
      </c>
      <c r="H960" s="91">
        <f t="shared" si="54"/>
        <v>0</v>
      </c>
      <c r="I960" s="91">
        <f t="shared" si="52"/>
        <v>0</v>
      </c>
    </row>
    <row r="961" ht="20.25" customHeight="1" spans="1:9">
      <c r="A961" s="20"/>
      <c r="B961" s="114" t="s">
        <v>1126</v>
      </c>
      <c r="C961" s="9">
        <v>0</v>
      </c>
      <c r="D961" s="9">
        <v>0</v>
      </c>
      <c r="E961" s="98">
        <v>0</v>
      </c>
      <c r="F961" s="97">
        <v>0</v>
      </c>
      <c r="G961" s="91">
        <f t="shared" si="53"/>
        <v>0</v>
      </c>
      <c r="H961" s="91">
        <f t="shared" si="54"/>
        <v>0</v>
      </c>
      <c r="I961" s="91">
        <f t="shared" ref="I961:I1024" si="55">IF(E961&lt;&gt;0,(F961/E961)*100,0)</f>
        <v>0</v>
      </c>
    </row>
    <row r="962" ht="20.25" customHeight="1" spans="1:9">
      <c r="A962" s="20"/>
      <c r="B962" s="114" t="s">
        <v>1127</v>
      </c>
      <c r="C962" s="9">
        <v>0</v>
      </c>
      <c r="D962" s="9">
        <v>0</v>
      </c>
      <c r="E962" s="98">
        <v>0</v>
      </c>
      <c r="F962" s="97">
        <v>0</v>
      </c>
      <c r="G962" s="91">
        <f t="shared" si="53"/>
        <v>0</v>
      </c>
      <c r="H962" s="91">
        <f t="shared" si="54"/>
        <v>0</v>
      </c>
      <c r="I962" s="91">
        <f t="shared" si="55"/>
        <v>0</v>
      </c>
    </row>
    <row r="963" ht="20.25" customHeight="1" spans="1:9">
      <c r="A963" s="20"/>
      <c r="B963" s="114" t="s">
        <v>1128</v>
      </c>
      <c r="C963" s="9">
        <v>0</v>
      </c>
      <c r="D963" s="9">
        <v>0</v>
      </c>
      <c r="E963" s="98">
        <v>0</v>
      </c>
      <c r="F963" s="97">
        <v>0</v>
      </c>
      <c r="G963" s="91">
        <f t="shared" si="53"/>
        <v>0</v>
      </c>
      <c r="H963" s="91">
        <f t="shared" si="54"/>
        <v>0</v>
      </c>
      <c r="I963" s="91">
        <f t="shared" si="55"/>
        <v>0</v>
      </c>
    </row>
    <row r="964" ht="20.25" customHeight="1" spans="1:9">
      <c r="A964" s="20"/>
      <c r="B964" s="114" t="s">
        <v>1129</v>
      </c>
      <c r="C964" s="9">
        <v>0</v>
      </c>
      <c r="D964" s="9">
        <v>0</v>
      </c>
      <c r="E964" s="98">
        <v>21</v>
      </c>
      <c r="F964" s="97">
        <f>F965</f>
        <v>0</v>
      </c>
      <c r="G964" s="91">
        <f t="shared" si="53"/>
        <v>0</v>
      </c>
      <c r="H964" s="91">
        <f t="shared" si="54"/>
        <v>0</v>
      </c>
      <c r="I964" s="91">
        <f t="shared" si="55"/>
        <v>0</v>
      </c>
    </row>
    <row r="965" ht="20.25" customHeight="1" spans="1:9">
      <c r="A965" s="20"/>
      <c r="B965" s="114" t="s">
        <v>1130</v>
      </c>
      <c r="C965" s="9">
        <v>0</v>
      </c>
      <c r="D965" s="9">
        <v>0</v>
      </c>
      <c r="E965" s="98">
        <v>21</v>
      </c>
      <c r="F965" s="97">
        <v>0</v>
      </c>
      <c r="G965" s="91">
        <f t="shared" si="53"/>
        <v>0</v>
      </c>
      <c r="H965" s="91">
        <f t="shared" si="54"/>
        <v>0</v>
      </c>
      <c r="I965" s="91">
        <f t="shared" si="55"/>
        <v>0</v>
      </c>
    </row>
    <row r="966" ht="20.25" customHeight="1" spans="1:9">
      <c r="A966" s="20" t="s">
        <v>1131</v>
      </c>
      <c r="B966" s="114" t="s">
        <v>78</v>
      </c>
      <c r="C966" s="9">
        <v>16308</v>
      </c>
      <c r="D966" s="9">
        <v>33823</v>
      </c>
      <c r="E966" s="98">
        <v>16175</v>
      </c>
      <c r="F966" s="97">
        <f>SUM(F967,F978,F982)</f>
        <v>33363</v>
      </c>
      <c r="G966" s="91">
        <f t="shared" si="53"/>
        <v>204.580573951435</v>
      </c>
      <c r="H966" s="91">
        <f t="shared" si="54"/>
        <v>98.6399787127103</v>
      </c>
      <c r="I966" s="91">
        <f t="shared" si="55"/>
        <v>206.262751159196</v>
      </c>
    </row>
    <row r="967" ht="20.25" customHeight="1" spans="1:9">
      <c r="A967" s="20"/>
      <c r="B967" s="114" t="s">
        <v>1132</v>
      </c>
      <c r="C967" s="9">
        <v>2842</v>
      </c>
      <c r="D967" s="9">
        <v>20437</v>
      </c>
      <c r="E967" s="98">
        <v>2860</v>
      </c>
      <c r="F967" s="97">
        <f>SUM(F968:F977)</f>
        <v>19977</v>
      </c>
      <c r="G967" s="91">
        <f t="shared" si="53"/>
        <v>702.920478536242</v>
      </c>
      <c r="H967" s="91">
        <f t="shared" si="54"/>
        <v>97.7491804080834</v>
      </c>
      <c r="I967" s="91">
        <f t="shared" si="55"/>
        <v>698.496503496503</v>
      </c>
    </row>
    <row r="968" ht="20.25" customHeight="1" spans="1:9">
      <c r="A968" s="20"/>
      <c r="B968" s="114" t="s">
        <v>1133</v>
      </c>
      <c r="C968" s="9">
        <v>0</v>
      </c>
      <c r="D968" s="9">
        <v>0</v>
      </c>
      <c r="E968" s="98">
        <v>0</v>
      </c>
      <c r="F968" s="97">
        <v>0</v>
      </c>
      <c r="G968" s="91">
        <f t="shared" si="53"/>
        <v>0</v>
      </c>
      <c r="H968" s="91">
        <f t="shared" si="54"/>
        <v>0</v>
      </c>
      <c r="I968" s="91">
        <f t="shared" si="55"/>
        <v>0</v>
      </c>
    </row>
    <row r="969" ht="20.25" customHeight="1" spans="1:9">
      <c r="A969" s="20"/>
      <c r="B969" s="114" t="s">
        <v>1134</v>
      </c>
      <c r="C969" s="9">
        <v>0</v>
      </c>
      <c r="D969" s="9">
        <v>0</v>
      </c>
      <c r="E969" s="98">
        <v>0</v>
      </c>
      <c r="F969" s="97">
        <v>0</v>
      </c>
      <c r="G969" s="91">
        <f t="shared" si="53"/>
        <v>0</v>
      </c>
      <c r="H969" s="91">
        <f t="shared" si="54"/>
        <v>0</v>
      </c>
      <c r="I969" s="91">
        <f t="shared" si="55"/>
        <v>0</v>
      </c>
    </row>
    <row r="970" ht="20.25" customHeight="1" spans="1:9">
      <c r="A970" s="20"/>
      <c r="B970" s="114" t="s">
        <v>1135</v>
      </c>
      <c r="C970" s="9">
        <v>0</v>
      </c>
      <c r="D970" s="9">
        <v>0</v>
      </c>
      <c r="E970" s="98">
        <v>638</v>
      </c>
      <c r="F970" s="97">
        <v>3951</v>
      </c>
      <c r="G970" s="91">
        <f t="shared" si="53"/>
        <v>0</v>
      </c>
      <c r="H970" s="91">
        <f t="shared" si="54"/>
        <v>0</v>
      </c>
      <c r="I970" s="91">
        <f t="shared" si="55"/>
        <v>619.278996865204</v>
      </c>
    </row>
    <row r="971" ht="20.25" customHeight="1" spans="1:9">
      <c r="A971" s="20"/>
      <c r="B971" s="114" t="s">
        <v>1136</v>
      </c>
      <c r="C971" s="9">
        <v>0</v>
      </c>
      <c r="D971" s="9">
        <v>0</v>
      </c>
      <c r="E971" s="98">
        <v>0</v>
      </c>
      <c r="F971" s="97">
        <v>0</v>
      </c>
      <c r="G971" s="91">
        <f t="shared" si="53"/>
        <v>0</v>
      </c>
      <c r="H971" s="91">
        <f t="shared" si="54"/>
        <v>0</v>
      </c>
      <c r="I971" s="91">
        <f t="shared" si="55"/>
        <v>0</v>
      </c>
    </row>
    <row r="972" ht="20.25" customHeight="1" spans="1:9">
      <c r="A972" s="20"/>
      <c r="B972" s="114" t="s">
        <v>1137</v>
      </c>
      <c r="C972" s="9">
        <v>0</v>
      </c>
      <c r="D972" s="9">
        <v>0</v>
      </c>
      <c r="E972" s="98">
        <v>0</v>
      </c>
      <c r="F972" s="97">
        <v>550</v>
      </c>
      <c r="G972" s="91">
        <f t="shared" si="53"/>
        <v>0</v>
      </c>
      <c r="H972" s="91">
        <f t="shared" si="54"/>
        <v>0</v>
      </c>
      <c r="I972" s="91">
        <f t="shared" si="55"/>
        <v>0</v>
      </c>
    </row>
    <row r="973" ht="20.25" customHeight="1" spans="1:9">
      <c r="A973" s="20"/>
      <c r="B973" s="114" t="s">
        <v>1138</v>
      </c>
      <c r="C973" s="9">
        <v>0</v>
      </c>
      <c r="D973" s="9">
        <v>0</v>
      </c>
      <c r="E973" s="98">
        <v>27</v>
      </c>
      <c r="F973" s="97">
        <v>24</v>
      </c>
      <c r="G973" s="91">
        <f t="shared" si="53"/>
        <v>0</v>
      </c>
      <c r="H973" s="91">
        <f t="shared" si="54"/>
        <v>0</v>
      </c>
      <c r="I973" s="91">
        <f t="shared" si="55"/>
        <v>88.8888888888889</v>
      </c>
    </row>
    <row r="974" ht="20.25" customHeight="1" spans="1:9">
      <c r="A974" s="20"/>
      <c r="B974" s="114" t="s">
        <v>1139</v>
      </c>
      <c r="C974" s="9">
        <v>0</v>
      </c>
      <c r="D974" s="9">
        <v>0</v>
      </c>
      <c r="E974" s="98">
        <v>0</v>
      </c>
      <c r="F974" s="97">
        <v>0</v>
      </c>
      <c r="G974" s="91">
        <f t="shared" si="53"/>
        <v>0</v>
      </c>
      <c r="H974" s="91">
        <f t="shared" si="54"/>
        <v>0</v>
      </c>
      <c r="I974" s="91">
        <f t="shared" si="55"/>
        <v>0</v>
      </c>
    </row>
    <row r="975" ht="20.25" customHeight="1" spans="1:9">
      <c r="A975" s="20"/>
      <c r="B975" s="114" t="s">
        <v>1140</v>
      </c>
      <c r="C975" s="9">
        <v>0</v>
      </c>
      <c r="D975" s="9">
        <v>0</v>
      </c>
      <c r="E975" s="98">
        <v>2195</v>
      </c>
      <c r="F975" s="97">
        <v>15452</v>
      </c>
      <c r="G975" s="91">
        <f t="shared" si="53"/>
        <v>0</v>
      </c>
      <c r="H975" s="91">
        <f t="shared" si="54"/>
        <v>0</v>
      </c>
      <c r="I975" s="91">
        <f t="shared" si="55"/>
        <v>703.963553530752</v>
      </c>
    </row>
    <row r="976" ht="20.25" customHeight="1" spans="1:9">
      <c r="A976" s="20"/>
      <c r="B976" s="114" t="s">
        <v>1141</v>
      </c>
      <c r="C976" s="9">
        <v>0</v>
      </c>
      <c r="D976" s="9">
        <v>0</v>
      </c>
      <c r="E976" s="98">
        <v>0</v>
      </c>
      <c r="F976" s="97">
        <v>0</v>
      </c>
      <c r="G976" s="91">
        <f t="shared" si="53"/>
        <v>0</v>
      </c>
      <c r="H976" s="91">
        <f t="shared" si="54"/>
        <v>0</v>
      </c>
      <c r="I976" s="91">
        <f t="shared" si="55"/>
        <v>0</v>
      </c>
    </row>
    <row r="977" ht="20.25" customHeight="1" spans="1:9">
      <c r="A977" s="20"/>
      <c r="B977" s="114" t="s">
        <v>1142</v>
      </c>
      <c r="C977" s="9">
        <v>0</v>
      </c>
      <c r="D977" s="9">
        <v>0</v>
      </c>
      <c r="E977" s="98">
        <v>0</v>
      </c>
      <c r="F977" s="97">
        <v>0</v>
      </c>
      <c r="G977" s="91">
        <f t="shared" si="53"/>
        <v>0</v>
      </c>
      <c r="H977" s="91">
        <f t="shared" si="54"/>
        <v>0</v>
      </c>
      <c r="I977" s="91">
        <f t="shared" si="55"/>
        <v>0</v>
      </c>
    </row>
    <row r="978" ht="20.25" customHeight="1" spans="1:9">
      <c r="A978" s="20"/>
      <c r="B978" s="114" t="s">
        <v>1143</v>
      </c>
      <c r="C978" s="9">
        <v>13466</v>
      </c>
      <c r="D978" s="9">
        <v>13386</v>
      </c>
      <c r="E978" s="98">
        <v>13315</v>
      </c>
      <c r="F978" s="97">
        <f>SUM(F979:F981)</f>
        <v>13386</v>
      </c>
      <c r="G978" s="91">
        <f t="shared" si="53"/>
        <v>99.405911183722</v>
      </c>
      <c r="H978" s="91">
        <f t="shared" si="54"/>
        <v>100</v>
      </c>
      <c r="I978" s="91">
        <f t="shared" si="55"/>
        <v>100.533233195644</v>
      </c>
    </row>
    <row r="979" ht="20.25" customHeight="1" spans="1:9">
      <c r="A979" s="20"/>
      <c r="B979" s="114" t="s">
        <v>1144</v>
      </c>
      <c r="C979" s="9">
        <v>0</v>
      </c>
      <c r="D979" s="9">
        <v>0</v>
      </c>
      <c r="E979" s="98">
        <v>12646</v>
      </c>
      <c r="F979" s="97">
        <v>12693</v>
      </c>
      <c r="G979" s="91">
        <f t="shared" si="53"/>
        <v>0</v>
      </c>
      <c r="H979" s="91">
        <f t="shared" si="54"/>
        <v>0</v>
      </c>
      <c r="I979" s="91">
        <f t="shared" si="55"/>
        <v>100.371659022616</v>
      </c>
    </row>
    <row r="980" ht="20.25" customHeight="1" spans="1:9">
      <c r="A980" s="20"/>
      <c r="B980" s="114" t="s">
        <v>1145</v>
      </c>
      <c r="C980" s="9">
        <v>0</v>
      </c>
      <c r="D980" s="9">
        <v>0</v>
      </c>
      <c r="E980" s="98">
        <v>0</v>
      </c>
      <c r="F980" s="97">
        <v>0</v>
      </c>
      <c r="G980" s="91">
        <f t="shared" si="53"/>
        <v>0</v>
      </c>
      <c r="H980" s="91">
        <f t="shared" si="54"/>
        <v>0</v>
      </c>
      <c r="I980" s="91">
        <f t="shared" si="55"/>
        <v>0</v>
      </c>
    </row>
    <row r="981" ht="20.25" customHeight="1" spans="1:9">
      <c r="A981" s="20"/>
      <c r="B981" s="114" t="s">
        <v>1146</v>
      </c>
      <c r="C981" s="9">
        <v>0</v>
      </c>
      <c r="D981" s="9">
        <v>0</v>
      </c>
      <c r="E981" s="98">
        <v>669</v>
      </c>
      <c r="F981" s="97">
        <v>693</v>
      </c>
      <c r="G981" s="91">
        <f t="shared" si="53"/>
        <v>0</v>
      </c>
      <c r="H981" s="91">
        <f t="shared" si="54"/>
        <v>0</v>
      </c>
      <c r="I981" s="91">
        <f t="shared" si="55"/>
        <v>103.587443946188</v>
      </c>
    </row>
    <row r="982" ht="20.25" customHeight="1" spans="1:9">
      <c r="A982" s="20"/>
      <c r="B982" s="114" t="s">
        <v>1147</v>
      </c>
      <c r="C982" s="9">
        <v>0</v>
      </c>
      <c r="D982" s="9">
        <v>0</v>
      </c>
      <c r="E982" s="98">
        <v>0</v>
      </c>
      <c r="F982" s="97">
        <f>SUM(F983:F985)</f>
        <v>0</v>
      </c>
      <c r="G982" s="91">
        <f t="shared" si="53"/>
        <v>0</v>
      </c>
      <c r="H982" s="91">
        <f t="shared" si="54"/>
        <v>0</v>
      </c>
      <c r="I982" s="91">
        <f t="shared" si="55"/>
        <v>0</v>
      </c>
    </row>
    <row r="983" ht="20.25" customHeight="1" spans="1:9">
      <c r="A983" s="20"/>
      <c r="B983" s="114" t="s">
        <v>1148</v>
      </c>
      <c r="C983" s="9">
        <v>0</v>
      </c>
      <c r="D983" s="9">
        <v>0</v>
      </c>
      <c r="E983" s="98">
        <v>0</v>
      </c>
      <c r="F983" s="97">
        <v>0</v>
      </c>
      <c r="G983" s="91">
        <f t="shared" si="53"/>
        <v>0</v>
      </c>
      <c r="H983" s="91">
        <f t="shared" si="54"/>
        <v>0</v>
      </c>
      <c r="I983" s="91">
        <f t="shared" si="55"/>
        <v>0</v>
      </c>
    </row>
    <row r="984" ht="20.25" customHeight="1" spans="1:9">
      <c r="A984" s="20"/>
      <c r="B984" s="114" t="s">
        <v>1149</v>
      </c>
      <c r="C984" s="9">
        <v>0</v>
      </c>
      <c r="D984" s="9">
        <v>0</v>
      </c>
      <c r="E984" s="98">
        <v>0</v>
      </c>
      <c r="F984" s="97">
        <v>0</v>
      </c>
      <c r="G984" s="91">
        <f t="shared" si="53"/>
        <v>0</v>
      </c>
      <c r="H984" s="91">
        <f t="shared" si="54"/>
        <v>0</v>
      </c>
      <c r="I984" s="91">
        <f t="shared" si="55"/>
        <v>0</v>
      </c>
    </row>
    <row r="985" ht="20.25" customHeight="1" spans="1:9">
      <c r="A985" s="20"/>
      <c r="B985" s="114" t="s">
        <v>1150</v>
      </c>
      <c r="C985" s="9">
        <v>0</v>
      </c>
      <c r="D985" s="9">
        <v>0</v>
      </c>
      <c r="E985" s="98">
        <v>0</v>
      </c>
      <c r="F985" s="97">
        <v>0</v>
      </c>
      <c r="G985" s="91">
        <f t="shared" si="53"/>
        <v>0</v>
      </c>
      <c r="H985" s="91">
        <f t="shared" si="54"/>
        <v>0</v>
      </c>
      <c r="I985" s="91">
        <f t="shared" si="55"/>
        <v>0</v>
      </c>
    </row>
    <row r="986" ht="20.25" customHeight="1" spans="1:9">
      <c r="A986" s="20" t="s">
        <v>1151</v>
      </c>
      <c r="B986" s="114" t="s">
        <v>79</v>
      </c>
      <c r="C986" s="9">
        <v>775</v>
      </c>
      <c r="D986" s="9">
        <v>735</v>
      </c>
      <c r="E986" s="98">
        <v>1048</v>
      </c>
      <c r="F986" s="97">
        <f>SUM(F987,F1005,F1011,F1017)</f>
        <v>735</v>
      </c>
      <c r="G986" s="91">
        <f t="shared" si="53"/>
        <v>94.8387096774194</v>
      </c>
      <c r="H986" s="91">
        <f t="shared" si="54"/>
        <v>100</v>
      </c>
      <c r="I986" s="91">
        <f t="shared" si="55"/>
        <v>70.1335877862595</v>
      </c>
    </row>
    <row r="987" ht="20.25" customHeight="1" spans="1:9">
      <c r="A987" s="20"/>
      <c r="B987" s="114" t="s">
        <v>1152</v>
      </c>
      <c r="C987" s="9">
        <v>725</v>
      </c>
      <c r="D987" s="9">
        <v>735</v>
      </c>
      <c r="E987" s="98">
        <v>1048</v>
      </c>
      <c r="F987" s="97">
        <f>SUM(F988:F1004)</f>
        <v>735</v>
      </c>
      <c r="G987" s="91">
        <f t="shared" si="53"/>
        <v>101.379310344828</v>
      </c>
      <c r="H987" s="91">
        <f t="shared" si="54"/>
        <v>100</v>
      </c>
      <c r="I987" s="91">
        <f t="shared" si="55"/>
        <v>70.1335877862595</v>
      </c>
    </row>
    <row r="988" ht="20.25" customHeight="1" spans="1:9">
      <c r="A988" s="20"/>
      <c r="B988" s="114" t="s">
        <v>1153</v>
      </c>
      <c r="C988" s="9">
        <v>0</v>
      </c>
      <c r="D988" s="9">
        <v>0</v>
      </c>
      <c r="E988" s="98">
        <v>0</v>
      </c>
      <c r="F988" s="97">
        <v>0</v>
      </c>
      <c r="G988" s="91">
        <f t="shared" si="53"/>
        <v>0</v>
      </c>
      <c r="H988" s="91">
        <f t="shared" si="54"/>
        <v>0</v>
      </c>
      <c r="I988" s="91">
        <f t="shared" si="55"/>
        <v>0</v>
      </c>
    </row>
    <row r="989" ht="20.25" customHeight="1" spans="1:9">
      <c r="A989" s="20"/>
      <c r="B989" s="114" t="s">
        <v>1154</v>
      </c>
      <c r="C989" s="9">
        <v>0</v>
      </c>
      <c r="D989" s="9">
        <v>0</v>
      </c>
      <c r="E989" s="98">
        <v>0</v>
      </c>
      <c r="F989" s="97">
        <v>0</v>
      </c>
      <c r="G989" s="91">
        <f t="shared" si="53"/>
        <v>0</v>
      </c>
      <c r="H989" s="91">
        <f t="shared" si="54"/>
        <v>0</v>
      </c>
      <c r="I989" s="91">
        <f t="shared" si="55"/>
        <v>0</v>
      </c>
    </row>
    <row r="990" ht="20.25" customHeight="1" spans="1:9">
      <c r="A990" s="20"/>
      <c r="B990" s="114" t="s">
        <v>1155</v>
      </c>
      <c r="C990" s="9">
        <v>0</v>
      </c>
      <c r="D990" s="9">
        <v>0</v>
      </c>
      <c r="E990" s="98">
        <v>0</v>
      </c>
      <c r="F990" s="97">
        <v>0</v>
      </c>
      <c r="G990" s="91">
        <f t="shared" si="53"/>
        <v>0</v>
      </c>
      <c r="H990" s="91">
        <f t="shared" si="54"/>
        <v>0</v>
      </c>
      <c r="I990" s="91">
        <f t="shared" si="55"/>
        <v>0</v>
      </c>
    </row>
    <row r="991" ht="20.25" customHeight="1" spans="1:9">
      <c r="A991" s="20"/>
      <c r="B991" s="114" t="s">
        <v>1156</v>
      </c>
      <c r="C991" s="9">
        <v>0</v>
      </c>
      <c r="D991" s="9">
        <v>0</v>
      </c>
      <c r="E991" s="98">
        <v>0</v>
      </c>
      <c r="F991" s="97">
        <v>0</v>
      </c>
      <c r="G991" s="91">
        <f t="shared" si="53"/>
        <v>0</v>
      </c>
      <c r="H991" s="91">
        <f t="shared" si="54"/>
        <v>0</v>
      </c>
      <c r="I991" s="91">
        <f t="shared" si="55"/>
        <v>0</v>
      </c>
    </row>
    <row r="992" ht="20.25" customHeight="1" spans="1:9">
      <c r="A992" s="20"/>
      <c r="B992" s="114" t="s">
        <v>1157</v>
      </c>
      <c r="C992" s="9">
        <v>0</v>
      </c>
      <c r="D992" s="9">
        <v>0</v>
      </c>
      <c r="E992" s="98">
        <v>2</v>
      </c>
      <c r="F992" s="97">
        <v>0</v>
      </c>
      <c r="G992" s="91">
        <f t="shared" si="53"/>
        <v>0</v>
      </c>
      <c r="H992" s="91">
        <f t="shared" si="54"/>
        <v>0</v>
      </c>
      <c r="I992" s="91">
        <f t="shared" si="55"/>
        <v>0</v>
      </c>
    </row>
    <row r="993" ht="20.25" customHeight="1" spans="1:9">
      <c r="A993" s="20"/>
      <c r="B993" s="114" t="s">
        <v>1158</v>
      </c>
      <c r="C993" s="9">
        <v>0</v>
      </c>
      <c r="D993" s="9">
        <v>0</v>
      </c>
      <c r="E993" s="98">
        <v>0</v>
      </c>
      <c r="F993" s="97">
        <v>0</v>
      </c>
      <c r="G993" s="91">
        <f t="shared" si="53"/>
        <v>0</v>
      </c>
      <c r="H993" s="91">
        <f t="shared" si="54"/>
        <v>0</v>
      </c>
      <c r="I993" s="91">
        <f t="shared" si="55"/>
        <v>0</v>
      </c>
    </row>
    <row r="994" ht="20.25" customHeight="1" spans="1:9">
      <c r="A994" s="20"/>
      <c r="B994" s="114" t="s">
        <v>1159</v>
      </c>
      <c r="C994" s="9">
        <v>0</v>
      </c>
      <c r="D994" s="9">
        <v>0</v>
      </c>
      <c r="E994" s="98">
        <v>0</v>
      </c>
      <c r="F994" s="97">
        <v>0</v>
      </c>
      <c r="G994" s="91">
        <f t="shared" si="53"/>
        <v>0</v>
      </c>
      <c r="H994" s="91">
        <f t="shared" si="54"/>
        <v>0</v>
      </c>
      <c r="I994" s="91">
        <f t="shared" si="55"/>
        <v>0</v>
      </c>
    </row>
    <row r="995" ht="20.25" customHeight="1" spans="1:9">
      <c r="A995" s="20"/>
      <c r="B995" s="114" t="s">
        <v>1160</v>
      </c>
      <c r="C995" s="9">
        <v>0</v>
      </c>
      <c r="D995" s="9">
        <v>0</v>
      </c>
      <c r="E995" s="98">
        <v>396</v>
      </c>
      <c r="F995" s="97">
        <v>6</v>
      </c>
      <c r="G995" s="91">
        <f t="shared" si="53"/>
        <v>0</v>
      </c>
      <c r="H995" s="91">
        <f t="shared" si="54"/>
        <v>0</v>
      </c>
      <c r="I995" s="91">
        <f t="shared" si="55"/>
        <v>1.51515151515152</v>
      </c>
    </row>
    <row r="996" ht="20.25" customHeight="1" spans="1:9">
      <c r="A996" s="20"/>
      <c r="B996" s="114" t="s">
        <v>1161</v>
      </c>
      <c r="C996" s="9">
        <v>0</v>
      </c>
      <c r="D996" s="9">
        <v>0</v>
      </c>
      <c r="E996" s="98">
        <v>0</v>
      </c>
      <c r="F996" s="97">
        <v>0</v>
      </c>
      <c r="G996" s="91">
        <f t="shared" si="53"/>
        <v>0</v>
      </c>
      <c r="H996" s="91">
        <f t="shared" si="54"/>
        <v>0</v>
      </c>
      <c r="I996" s="91">
        <f t="shared" si="55"/>
        <v>0</v>
      </c>
    </row>
    <row r="997" ht="20.25" customHeight="1" spans="1:9">
      <c r="A997" s="20"/>
      <c r="B997" s="114" t="s">
        <v>1162</v>
      </c>
      <c r="C997" s="9">
        <v>0</v>
      </c>
      <c r="D997" s="9">
        <v>0</v>
      </c>
      <c r="E997" s="98">
        <v>0</v>
      </c>
      <c r="F997" s="97">
        <v>0</v>
      </c>
      <c r="G997" s="91">
        <f t="shared" si="53"/>
        <v>0</v>
      </c>
      <c r="H997" s="91">
        <f t="shared" si="54"/>
        <v>0</v>
      </c>
      <c r="I997" s="91">
        <f t="shared" si="55"/>
        <v>0</v>
      </c>
    </row>
    <row r="998" ht="20.25" customHeight="1" spans="1:9">
      <c r="A998" s="20"/>
      <c r="B998" s="114" t="s">
        <v>1163</v>
      </c>
      <c r="C998" s="9">
        <v>0</v>
      </c>
      <c r="D998" s="9">
        <v>0</v>
      </c>
      <c r="E998" s="98">
        <v>242</v>
      </c>
      <c r="F998" s="97">
        <v>458</v>
      </c>
      <c r="G998" s="91">
        <f t="shared" si="53"/>
        <v>0</v>
      </c>
      <c r="H998" s="91">
        <f t="shared" si="54"/>
        <v>0</v>
      </c>
      <c r="I998" s="91">
        <f t="shared" si="55"/>
        <v>189.256198347107</v>
      </c>
    </row>
    <row r="999" ht="20.25" customHeight="1" spans="1:9">
      <c r="A999" s="20"/>
      <c r="B999" s="114" t="s">
        <v>1164</v>
      </c>
      <c r="C999" s="9">
        <v>0</v>
      </c>
      <c r="D999" s="9">
        <v>0</v>
      </c>
      <c r="E999" s="98">
        <v>0</v>
      </c>
      <c r="F999" s="97">
        <v>0</v>
      </c>
      <c r="G999" s="91">
        <f t="shared" si="53"/>
        <v>0</v>
      </c>
      <c r="H999" s="91">
        <f t="shared" si="54"/>
        <v>0</v>
      </c>
      <c r="I999" s="91">
        <f t="shared" si="55"/>
        <v>0</v>
      </c>
    </row>
    <row r="1000" ht="20.25" customHeight="1" spans="1:9">
      <c r="A1000" s="20"/>
      <c r="B1000" s="114" t="s">
        <v>1165</v>
      </c>
      <c r="C1000" s="9">
        <v>0</v>
      </c>
      <c r="D1000" s="9">
        <v>0</v>
      </c>
      <c r="E1000" s="98">
        <v>0</v>
      </c>
      <c r="F1000" s="97">
        <v>0</v>
      </c>
      <c r="G1000" s="91">
        <f t="shared" si="53"/>
        <v>0</v>
      </c>
      <c r="H1000" s="91">
        <f t="shared" si="54"/>
        <v>0</v>
      </c>
      <c r="I1000" s="91">
        <f t="shared" si="55"/>
        <v>0</v>
      </c>
    </row>
    <row r="1001" ht="20.25" customHeight="1" spans="1:9">
      <c r="A1001" s="20"/>
      <c r="B1001" s="114" t="s">
        <v>1166</v>
      </c>
      <c r="C1001" s="9">
        <v>0</v>
      </c>
      <c r="D1001" s="9">
        <v>0</v>
      </c>
      <c r="E1001" s="98">
        <v>0</v>
      </c>
      <c r="F1001" s="97">
        <v>0</v>
      </c>
      <c r="G1001" s="91">
        <f t="shared" si="53"/>
        <v>0</v>
      </c>
      <c r="H1001" s="91">
        <f t="shared" si="54"/>
        <v>0</v>
      </c>
      <c r="I1001" s="91">
        <f t="shared" si="55"/>
        <v>0</v>
      </c>
    </row>
    <row r="1002" ht="20.25" customHeight="1" spans="1:9">
      <c r="A1002" s="20"/>
      <c r="B1002" s="114" t="s">
        <v>1167</v>
      </c>
      <c r="C1002" s="9">
        <v>0</v>
      </c>
      <c r="D1002" s="9">
        <v>0</v>
      </c>
      <c r="E1002" s="98">
        <v>0</v>
      </c>
      <c r="F1002" s="97">
        <v>0</v>
      </c>
      <c r="G1002" s="91">
        <f t="shared" si="53"/>
        <v>0</v>
      </c>
      <c r="H1002" s="91">
        <f t="shared" si="54"/>
        <v>0</v>
      </c>
      <c r="I1002" s="91">
        <f t="shared" si="55"/>
        <v>0</v>
      </c>
    </row>
    <row r="1003" ht="20.25" customHeight="1" spans="1:9">
      <c r="A1003" s="20"/>
      <c r="B1003" s="114" t="s">
        <v>1168</v>
      </c>
      <c r="C1003" s="9">
        <v>0</v>
      </c>
      <c r="D1003" s="9">
        <v>0</v>
      </c>
      <c r="E1003" s="98">
        <v>0</v>
      </c>
      <c r="F1003" s="97">
        <v>0</v>
      </c>
      <c r="G1003" s="91">
        <f t="shared" si="53"/>
        <v>0</v>
      </c>
      <c r="H1003" s="91">
        <f t="shared" si="54"/>
        <v>0</v>
      </c>
      <c r="I1003" s="91">
        <f t="shared" si="55"/>
        <v>0</v>
      </c>
    </row>
    <row r="1004" ht="20.25" customHeight="1" spans="1:9">
      <c r="A1004" s="20"/>
      <c r="B1004" s="114" t="s">
        <v>1169</v>
      </c>
      <c r="C1004" s="9">
        <v>0</v>
      </c>
      <c r="D1004" s="9">
        <v>0</v>
      </c>
      <c r="E1004" s="98">
        <v>408</v>
      </c>
      <c r="F1004" s="97">
        <v>271</v>
      </c>
      <c r="G1004" s="91">
        <f t="shared" si="53"/>
        <v>0</v>
      </c>
      <c r="H1004" s="91">
        <f t="shared" si="54"/>
        <v>0</v>
      </c>
      <c r="I1004" s="91">
        <f t="shared" si="55"/>
        <v>66.421568627451</v>
      </c>
    </row>
    <row r="1005" ht="20.25" customHeight="1" spans="1:9">
      <c r="A1005" s="20"/>
      <c r="B1005" s="114" t="s">
        <v>1170</v>
      </c>
      <c r="C1005" s="9">
        <v>0</v>
      </c>
      <c r="D1005" s="9">
        <v>0</v>
      </c>
      <c r="E1005" s="98">
        <v>0</v>
      </c>
      <c r="F1005" s="97">
        <f>SUM(F1006:F1010)</f>
        <v>0</v>
      </c>
      <c r="G1005" s="91">
        <f t="shared" ref="G1005:G1068" si="56">IF(C1005&lt;&gt;0,(F1005/C1005)*100,0)</f>
        <v>0</v>
      </c>
      <c r="H1005" s="91">
        <f t="shared" ref="H1005:H1068" si="57">IF(D1005&lt;&gt;0,(F1005/D1005)*100,0)</f>
        <v>0</v>
      </c>
      <c r="I1005" s="91">
        <f t="shared" si="55"/>
        <v>0</v>
      </c>
    </row>
    <row r="1006" ht="20.25" customHeight="1" spans="1:9">
      <c r="A1006" s="20"/>
      <c r="B1006" s="114" t="s">
        <v>1171</v>
      </c>
      <c r="C1006" s="9">
        <v>0</v>
      </c>
      <c r="D1006" s="9">
        <v>0</v>
      </c>
      <c r="E1006" s="98">
        <v>0</v>
      </c>
      <c r="F1006" s="97">
        <v>0</v>
      </c>
      <c r="G1006" s="91">
        <f t="shared" si="56"/>
        <v>0</v>
      </c>
      <c r="H1006" s="91">
        <f t="shared" si="57"/>
        <v>0</v>
      </c>
      <c r="I1006" s="91">
        <f t="shared" si="55"/>
        <v>0</v>
      </c>
    </row>
    <row r="1007" ht="20.25" customHeight="1" spans="1:9">
      <c r="A1007" s="20"/>
      <c r="B1007" s="114" t="s">
        <v>1172</v>
      </c>
      <c r="C1007" s="9">
        <v>0</v>
      </c>
      <c r="D1007" s="9">
        <v>0</v>
      </c>
      <c r="E1007" s="98">
        <v>0</v>
      </c>
      <c r="F1007" s="97">
        <v>0</v>
      </c>
      <c r="G1007" s="91">
        <f t="shared" si="56"/>
        <v>0</v>
      </c>
      <c r="H1007" s="91">
        <f t="shared" si="57"/>
        <v>0</v>
      </c>
      <c r="I1007" s="91">
        <f t="shared" si="55"/>
        <v>0</v>
      </c>
    </row>
    <row r="1008" ht="20.25" customHeight="1" spans="1:9">
      <c r="A1008" s="20"/>
      <c r="B1008" s="114" t="s">
        <v>1173</v>
      </c>
      <c r="C1008" s="9">
        <v>0</v>
      </c>
      <c r="D1008" s="9">
        <v>0</v>
      </c>
      <c r="E1008" s="98">
        <v>0</v>
      </c>
      <c r="F1008" s="97">
        <v>0</v>
      </c>
      <c r="G1008" s="91">
        <f t="shared" si="56"/>
        <v>0</v>
      </c>
      <c r="H1008" s="91">
        <f t="shared" si="57"/>
        <v>0</v>
      </c>
      <c r="I1008" s="91">
        <f t="shared" si="55"/>
        <v>0</v>
      </c>
    </row>
    <row r="1009" ht="20.25" customHeight="1" spans="1:9">
      <c r="A1009" s="20"/>
      <c r="B1009" s="114" t="s">
        <v>1174</v>
      </c>
      <c r="C1009" s="9">
        <v>0</v>
      </c>
      <c r="D1009" s="9">
        <v>0</v>
      </c>
      <c r="E1009" s="98">
        <v>0</v>
      </c>
      <c r="F1009" s="97">
        <v>0</v>
      </c>
      <c r="G1009" s="91">
        <f t="shared" si="56"/>
        <v>0</v>
      </c>
      <c r="H1009" s="91">
        <f t="shared" si="57"/>
        <v>0</v>
      </c>
      <c r="I1009" s="91">
        <f t="shared" si="55"/>
        <v>0</v>
      </c>
    </row>
    <row r="1010" ht="20.25" customHeight="1" spans="1:9">
      <c r="A1010" s="20"/>
      <c r="B1010" s="114" t="s">
        <v>1175</v>
      </c>
      <c r="C1010" s="9">
        <v>0</v>
      </c>
      <c r="D1010" s="9">
        <v>0</v>
      </c>
      <c r="E1010" s="98">
        <v>0</v>
      </c>
      <c r="F1010" s="97">
        <v>0</v>
      </c>
      <c r="G1010" s="91">
        <f t="shared" si="56"/>
        <v>0</v>
      </c>
      <c r="H1010" s="91">
        <f t="shared" si="57"/>
        <v>0</v>
      </c>
      <c r="I1010" s="91">
        <f t="shared" si="55"/>
        <v>0</v>
      </c>
    </row>
    <row r="1011" ht="20.25" customHeight="1" spans="1:9">
      <c r="A1011" s="20"/>
      <c r="B1011" s="114" t="s">
        <v>1176</v>
      </c>
      <c r="C1011" s="9">
        <v>50</v>
      </c>
      <c r="D1011" s="9">
        <v>0</v>
      </c>
      <c r="E1011" s="98">
        <v>0</v>
      </c>
      <c r="F1011" s="97">
        <f>SUM(F1012:F1016)</f>
        <v>0</v>
      </c>
      <c r="G1011" s="91">
        <f t="shared" si="56"/>
        <v>0</v>
      </c>
      <c r="H1011" s="91">
        <f t="shared" si="57"/>
        <v>0</v>
      </c>
      <c r="I1011" s="91">
        <f t="shared" si="55"/>
        <v>0</v>
      </c>
    </row>
    <row r="1012" ht="20.25" customHeight="1" spans="1:9">
      <c r="A1012" s="20"/>
      <c r="B1012" s="114" t="s">
        <v>1177</v>
      </c>
      <c r="C1012" s="9">
        <v>0</v>
      </c>
      <c r="D1012" s="9">
        <v>0</v>
      </c>
      <c r="E1012" s="98">
        <v>0</v>
      </c>
      <c r="F1012" s="97">
        <v>0</v>
      </c>
      <c r="G1012" s="91">
        <f t="shared" si="56"/>
        <v>0</v>
      </c>
      <c r="H1012" s="91">
        <f t="shared" si="57"/>
        <v>0</v>
      </c>
      <c r="I1012" s="91">
        <f t="shared" si="55"/>
        <v>0</v>
      </c>
    </row>
    <row r="1013" ht="20.25" customHeight="1" spans="1:9">
      <c r="A1013" s="20"/>
      <c r="B1013" s="114" t="s">
        <v>1178</v>
      </c>
      <c r="C1013" s="9">
        <v>0</v>
      </c>
      <c r="D1013" s="9">
        <v>0</v>
      </c>
      <c r="E1013" s="98">
        <v>0</v>
      </c>
      <c r="F1013" s="97">
        <v>0</v>
      </c>
      <c r="G1013" s="91">
        <f t="shared" si="56"/>
        <v>0</v>
      </c>
      <c r="H1013" s="91">
        <f t="shared" si="57"/>
        <v>0</v>
      </c>
      <c r="I1013" s="91">
        <f t="shared" si="55"/>
        <v>0</v>
      </c>
    </row>
    <row r="1014" ht="20.25" customHeight="1" spans="1:9">
      <c r="A1014" s="20"/>
      <c r="B1014" s="114" t="s">
        <v>1179</v>
      </c>
      <c r="C1014" s="9">
        <v>0</v>
      </c>
      <c r="D1014" s="9">
        <v>0</v>
      </c>
      <c r="E1014" s="98">
        <v>0</v>
      </c>
      <c r="F1014" s="97">
        <v>0</v>
      </c>
      <c r="G1014" s="91">
        <f t="shared" si="56"/>
        <v>0</v>
      </c>
      <c r="H1014" s="91">
        <f t="shared" si="57"/>
        <v>0</v>
      </c>
      <c r="I1014" s="91">
        <f t="shared" si="55"/>
        <v>0</v>
      </c>
    </row>
    <row r="1015" ht="20.25" customHeight="1" spans="1:9">
      <c r="A1015" s="20"/>
      <c r="B1015" s="114" t="s">
        <v>1180</v>
      </c>
      <c r="C1015" s="9">
        <v>0</v>
      </c>
      <c r="D1015" s="9">
        <v>0</v>
      </c>
      <c r="E1015" s="98">
        <v>0</v>
      </c>
      <c r="F1015" s="97">
        <v>0</v>
      </c>
      <c r="G1015" s="91">
        <f t="shared" si="56"/>
        <v>0</v>
      </c>
      <c r="H1015" s="91">
        <f t="shared" si="57"/>
        <v>0</v>
      </c>
      <c r="I1015" s="91">
        <f t="shared" si="55"/>
        <v>0</v>
      </c>
    </row>
    <row r="1016" ht="20.25" customHeight="1" spans="1:9">
      <c r="A1016" s="20"/>
      <c r="B1016" s="114" t="s">
        <v>1181</v>
      </c>
      <c r="C1016" s="9">
        <v>0</v>
      </c>
      <c r="D1016" s="9">
        <v>0</v>
      </c>
      <c r="E1016" s="98">
        <v>0</v>
      </c>
      <c r="F1016" s="97">
        <v>0</v>
      </c>
      <c r="G1016" s="91">
        <f t="shared" si="56"/>
        <v>0</v>
      </c>
      <c r="H1016" s="91">
        <f t="shared" si="57"/>
        <v>0</v>
      </c>
      <c r="I1016" s="91">
        <f t="shared" si="55"/>
        <v>0</v>
      </c>
    </row>
    <row r="1017" ht="20.25" customHeight="1" spans="1:9">
      <c r="A1017" s="20"/>
      <c r="B1017" s="114" t="s">
        <v>1182</v>
      </c>
      <c r="C1017" s="9">
        <v>0</v>
      </c>
      <c r="D1017" s="9">
        <v>0</v>
      </c>
      <c r="E1017" s="98">
        <v>0</v>
      </c>
      <c r="F1017" s="97">
        <f>SUM(F1018:F1029)</f>
        <v>0</v>
      </c>
      <c r="G1017" s="91">
        <f t="shared" si="56"/>
        <v>0</v>
      </c>
      <c r="H1017" s="91">
        <f t="shared" si="57"/>
        <v>0</v>
      </c>
      <c r="I1017" s="91">
        <f t="shared" si="55"/>
        <v>0</v>
      </c>
    </row>
    <row r="1018" ht="20.25" customHeight="1" spans="1:9">
      <c r="A1018" s="20"/>
      <c r="B1018" s="114" t="s">
        <v>1183</v>
      </c>
      <c r="C1018" s="9">
        <v>0</v>
      </c>
      <c r="D1018" s="9">
        <v>0</v>
      </c>
      <c r="E1018" s="98">
        <v>0</v>
      </c>
      <c r="F1018" s="97">
        <v>0</v>
      </c>
      <c r="G1018" s="91">
        <f t="shared" si="56"/>
        <v>0</v>
      </c>
      <c r="H1018" s="91">
        <f t="shared" si="57"/>
        <v>0</v>
      </c>
      <c r="I1018" s="91">
        <f t="shared" si="55"/>
        <v>0</v>
      </c>
    </row>
    <row r="1019" ht="20.25" customHeight="1" spans="1:9">
      <c r="A1019" s="20"/>
      <c r="B1019" s="114" t="s">
        <v>1184</v>
      </c>
      <c r="C1019" s="9">
        <v>0</v>
      </c>
      <c r="D1019" s="9">
        <v>0</v>
      </c>
      <c r="E1019" s="98">
        <v>0</v>
      </c>
      <c r="F1019" s="97">
        <v>0</v>
      </c>
      <c r="G1019" s="91">
        <f t="shared" si="56"/>
        <v>0</v>
      </c>
      <c r="H1019" s="91">
        <f t="shared" si="57"/>
        <v>0</v>
      </c>
      <c r="I1019" s="91">
        <f t="shared" si="55"/>
        <v>0</v>
      </c>
    </row>
    <row r="1020" ht="20.25" customHeight="1" spans="1:9">
      <c r="A1020" s="20"/>
      <c r="B1020" s="114" t="s">
        <v>1185</v>
      </c>
      <c r="C1020" s="9">
        <v>0</v>
      </c>
      <c r="D1020" s="9">
        <v>0</v>
      </c>
      <c r="E1020" s="98">
        <v>0</v>
      </c>
      <c r="F1020" s="97">
        <v>0</v>
      </c>
      <c r="G1020" s="91">
        <f t="shared" si="56"/>
        <v>0</v>
      </c>
      <c r="H1020" s="91">
        <f t="shared" si="57"/>
        <v>0</v>
      </c>
      <c r="I1020" s="91">
        <f t="shared" si="55"/>
        <v>0</v>
      </c>
    </row>
    <row r="1021" ht="20.25" customHeight="1" spans="1:9">
      <c r="A1021" s="20"/>
      <c r="B1021" s="114" t="s">
        <v>1186</v>
      </c>
      <c r="C1021" s="9">
        <v>0</v>
      </c>
      <c r="D1021" s="9">
        <v>0</v>
      </c>
      <c r="E1021" s="98">
        <v>0</v>
      </c>
      <c r="F1021" s="97">
        <v>0</v>
      </c>
      <c r="G1021" s="91">
        <f t="shared" si="56"/>
        <v>0</v>
      </c>
      <c r="H1021" s="91">
        <f t="shared" si="57"/>
        <v>0</v>
      </c>
      <c r="I1021" s="91">
        <f t="shared" si="55"/>
        <v>0</v>
      </c>
    </row>
    <row r="1022" ht="20.25" customHeight="1" spans="1:9">
      <c r="A1022" s="20"/>
      <c r="B1022" s="114" t="s">
        <v>1187</v>
      </c>
      <c r="C1022" s="9">
        <v>0</v>
      </c>
      <c r="D1022" s="9">
        <v>0</v>
      </c>
      <c r="E1022" s="98">
        <v>0</v>
      </c>
      <c r="F1022" s="97">
        <v>0</v>
      </c>
      <c r="G1022" s="91">
        <f t="shared" si="56"/>
        <v>0</v>
      </c>
      <c r="H1022" s="91">
        <f t="shared" si="57"/>
        <v>0</v>
      </c>
      <c r="I1022" s="91">
        <f t="shared" si="55"/>
        <v>0</v>
      </c>
    </row>
    <row r="1023" ht="20.25" customHeight="1" spans="1:9">
      <c r="A1023" s="20"/>
      <c r="B1023" s="114" t="s">
        <v>1188</v>
      </c>
      <c r="C1023" s="9">
        <v>0</v>
      </c>
      <c r="D1023" s="9">
        <v>0</v>
      </c>
      <c r="E1023" s="98">
        <v>0</v>
      </c>
      <c r="F1023" s="97">
        <v>0</v>
      </c>
      <c r="G1023" s="91">
        <f t="shared" si="56"/>
        <v>0</v>
      </c>
      <c r="H1023" s="91">
        <f t="shared" si="57"/>
        <v>0</v>
      </c>
      <c r="I1023" s="91">
        <f t="shared" si="55"/>
        <v>0</v>
      </c>
    </row>
    <row r="1024" ht="20.25" customHeight="1" spans="1:9">
      <c r="A1024" s="20"/>
      <c r="B1024" s="114" t="s">
        <v>1189</v>
      </c>
      <c r="C1024" s="9">
        <v>0</v>
      </c>
      <c r="D1024" s="9">
        <v>0</v>
      </c>
      <c r="E1024" s="98">
        <v>0</v>
      </c>
      <c r="F1024" s="97">
        <v>0</v>
      </c>
      <c r="G1024" s="91">
        <f t="shared" si="56"/>
        <v>0</v>
      </c>
      <c r="H1024" s="91">
        <f t="shared" si="57"/>
        <v>0</v>
      </c>
      <c r="I1024" s="91">
        <f t="shared" si="55"/>
        <v>0</v>
      </c>
    </row>
    <row r="1025" ht="20.25" customHeight="1" spans="1:9">
      <c r="A1025" s="20"/>
      <c r="B1025" s="114" t="s">
        <v>1190</v>
      </c>
      <c r="C1025" s="9">
        <v>0</v>
      </c>
      <c r="D1025" s="9">
        <v>0</v>
      </c>
      <c r="E1025" s="98">
        <v>0</v>
      </c>
      <c r="F1025" s="97">
        <v>0</v>
      </c>
      <c r="G1025" s="91">
        <f t="shared" si="56"/>
        <v>0</v>
      </c>
      <c r="H1025" s="91">
        <f t="shared" si="57"/>
        <v>0</v>
      </c>
      <c r="I1025" s="91">
        <f t="shared" ref="I1025:I1041" si="58">IF(E1025&lt;&gt;0,(F1025/E1025)*100,0)</f>
        <v>0</v>
      </c>
    </row>
    <row r="1026" ht="20.25" customHeight="1" spans="1:9">
      <c r="A1026" s="20"/>
      <c r="B1026" s="114" t="s">
        <v>1191</v>
      </c>
      <c r="C1026" s="9">
        <v>0</v>
      </c>
      <c r="D1026" s="9">
        <v>0</v>
      </c>
      <c r="E1026" s="98">
        <v>0</v>
      </c>
      <c r="F1026" s="97">
        <v>0</v>
      </c>
      <c r="G1026" s="91">
        <f t="shared" si="56"/>
        <v>0</v>
      </c>
      <c r="H1026" s="91">
        <f t="shared" si="57"/>
        <v>0</v>
      </c>
      <c r="I1026" s="91">
        <f t="shared" si="58"/>
        <v>0</v>
      </c>
    </row>
    <row r="1027" ht="20.25" customHeight="1" spans="1:9">
      <c r="A1027" s="20"/>
      <c r="B1027" s="114" t="s">
        <v>1192</v>
      </c>
      <c r="C1027" s="9">
        <v>0</v>
      </c>
      <c r="D1027" s="9">
        <v>0</v>
      </c>
      <c r="E1027" s="98">
        <v>0</v>
      </c>
      <c r="F1027" s="97">
        <v>0</v>
      </c>
      <c r="G1027" s="91">
        <f t="shared" si="56"/>
        <v>0</v>
      </c>
      <c r="H1027" s="91">
        <f t="shared" si="57"/>
        <v>0</v>
      </c>
      <c r="I1027" s="91">
        <f t="shared" si="58"/>
        <v>0</v>
      </c>
    </row>
    <row r="1028" ht="20.25" customHeight="1" spans="1:9">
      <c r="A1028" s="20"/>
      <c r="B1028" s="114" t="s">
        <v>1193</v>
      </c>
      <c r="C1028" s="9">
        <v>0</v>
      </c>
      <c r="D1028" s="9">
        <v>0</v>
      </c>
      <c r="E1028" s="98">
        <v>0</v>
      </c>
      <c r="F1028" s="97">
        <v>0</v>
      </c>
      <c r="G1028" s="91">
        <f t="shared" si="56"/>
        <v>0</v>
      </c>
      <c r="H1028" s="91">
        <f t="shared" si="57"/>
        <v>0</v>
      </c>
      <c r="I1028" s="91">
        <f t="shared" si="58"/>
        <v>0</v>
      </c>
    </row>
    <row r="1029" ht="20.25" customHeight="1" spans="1:9">
      <c r="A1029" s="20"/>
      <c r="B1029" s="114" t="s">
        <v>1194</v>
      </c>
      <c r="C1029" s="9">
        <v>0</v>
      </c>
      <c r="D1029" s="9">
        <v>0</v>
      </c>
      <c r="E1029" s="98">
        <v>0</v>
      </c>
      <c r="F1029" s="97">
        <v>0</v>
      </c>
      <c r="G1029" s="91">
        <f t="shared" si="56"/>
        <v>0</v>
      </c>
      <c r="H1029" s="91">
        <f t="shared" si="57"/>
        <v>0</v>
      </c>
      <c r="I1029" s="91">
        <f t="shared" si="58"/>
        <v>0</v>
      </c>
    </row>
    <row r="1030" ht="20.25" customHeight="1" spans="1:9">
      <c r="A1030" s="20" t="s">
        <v>1195</v>
      </c>
      <c r="B1030" s="114" t="s">
        <v>80</v>
      </c>
      <c r="C1030" s="9">
        <v>6117</v>
      </c>
      <c r="D1030" s="9">
        <v>4288</v>
      </c>
      <c r="E1030" s="98">
        <v>2187</v>
      </c>
      <c r="F1030" s="97">
        <f>SUM(F1031,F1042,F1048,F1056,F1069,F1073,F1077)</f>
        <v>4288</v>
      </c>
      <c r="G1030" s="91">
        <f t="shared" si="56"/>
        <v>70.0997220859899</v>
      </c>
      <c r="H1030" s="91">
        <f t="shared" si="57"/>
        <v>100</v>
      </c>
      <c r="I1030" s="91">
        <f t="shared" si="58"/>
        <v>196.067672610882</v>
      </c>
    </row>
    <row r="1031" ht="20.25" customHeight="1" spans="1:9">
      <c r="A1031" s="20"/>
      <c r="B1031" s="114" t="s">
        <v>1196</v>
      </c>
      <c r="C1031" s="9">
        <v>1972</v>
      </c>
      <c r="D1031" s="9">
        <v>1300</v>
      </c>
      <c r="E1031" s="98">
        <v>794</v>
      </c>
      <c r="F1031" s="97">
        <f>SUM(F1032:F1041)</f>
        <v>1300</v>
      </c>
      <c r="G1031" s="91">
        <f t="shared" si="56"/>
        <v>65.9229208924949</v>
      </c>
      <c r="H1031" s="91">
        <f t="shared" si="57"/>
        <v>100</v>
      </c>
      <c r="I1031" s="91">
        <f t="shared" si="58"/>
        <v>163.727959697733</v>
      </c>
    </row>
    <row r="1032" ht="20.25" customHeight="1" spans="1:9">
      <c r="A1032" s="20"/>
      <c r="B1032" s="114" t="s">
        <v>1197</v>
      </c>
      <c r="C1032" s="9">
        <v>0</v>
      </c>
      <c r="D1032" s="9">
        <v>0</v>
      </c>
      <c r="E1032" s="98">
        <v>241</v>
      </c>
      <c r="F1032" s="97">
        <v>255</v>
      </c>
      <c r="G1032" s="91">
        <f t="shared" si="56"/>
        <v>0</v>
      </c>
      <c r="H1032" s="91">
        <f t="shared" si="57"/>
        <v>0</v>
      </c>
      <c r="I1032" s="91">
        <f t="shared" si="58"/>
        <v>105.809128630705</v>
      </c>
    </row>
    <row r="1033" ht="20.25" customHeight="1" spans="1:9">
      <c r="A1033" s="20"/>
      <c r="B1033" s="114" t="s">
        <v>1198</v>
      </c>
      <c r="C1033" s="9">
        <v>0</v>
      </c>
      <c r="D1033" s="9">
        <v>0</v>
      </c>
      <c r="E1033" s="98">
        <v>14</v>
      </c>
      <c r="F1033" s="97">
        <v>0</v>
      </c>
      <c r="G1033" s="91">
        <f t="shared" si="56"/>
        <v>0</v>
      </c>
      <c r="H1033" s="91">
        <f t="shared" si="57"/>
        <v>0</v>
      </c>
      <c r="I1033" s="91">
        <f t="shared" si="58"/>
        <v>0</v>
      </c>
    </row>
    <row r="1034" ht="20.25" customHeight="1" spans="1:9">
      <c r="A1034" s="20"/>
      <c r="B1034" s="114" t="s">
        <v>1199</v>
      </c>
      <c r="C1034" s="9">
        <v>0</v>
      </c>
      <c r="D1034" s="9">
        <v>0</v>
      </c>
      <c r="E1034" s="98">
        <v>0</v>
      </c>
      <c r="F1034" s="97">
        <v>0</v>
      </c>
      <c r="G1034" s="91">
        <f t="shared" si="56"/>
        <v>0</v>
      </c>
      <c r="H1034" s="91">
        <f t="shared" si="57"/>
        <v>0</v>
      </c>
      <c r="I1034" s="91">
        <f t="shared" si="58"/>
        <v>0</v>
      </c>
    </row>
    <row r="1035" ht="20.25" customHeight="1" spans="1:9">
      <c r="A1035" s="20"/>
      <c r="B1035" s="114" t="s">
        <v>1200</v>
      </c>
      <c r="C1035" s="9">
        <v>0</v>
      </c>
      <c r="D1035" s="9">
        <v>0</v>
      </c>
      <c r="E1035" s="98">
        <v>0</v>
      </c>
      <c r="F1035" s="97">
        <v>127</v>
      </c>
      <c r="G1035" s="91">
        <f t="shared" si="56"/>
        <v>0</v>
      </c>
      <c r="H1035" s="91">
        <f t="shared" si="57"/>
        <v>0</v>
      </c>
      <c r="I1035" s="91">
        <f t="shared" si="58"/>
        <v>0</v>
      </c>
    </row>
    <row r="1036" ht="20.25" customHeight="1" spans="1:9">
      <c r="A1036" s="20"/>
      <c r="B1036" s="114" t="s">
        <v>1201</v>
      </c>
      <c r="C1036" s="9">
        <v>0</v>
      </c>
      <c r="D1036" s="9">
        <v>0</v>
      </c>
      <c r="E1036" s="98">
        <v>0</v>
      </c>
      <c r="F1036" s="97">
        <v>0</v>
      </c>
      <c r="G1036" s="91">
        <f t="shared" si="56"/>
        <v>0</v>
      </c>
      <c r="H1036" s="91">
        <f t="shared" si="57"/>
        <v>0</v>
      </c>
      <c r="I1036" s="91">
        <f t="shared" si="58"/>
        <v>0</v>
      </c>
    </row>
    <row r="1037" ht="20.25" customHeight="1" spans="1:9">
      <c r="A1037" s="20"/>
      <c r="B1037" s="114" t="s">
        <v>1202</v>
      </c>
      <c r="C1037" s="9">
        <v>0</v>
      </c>
      <c r="D1037" s="9">
        <v>0</v>
      </c>
      <c r="E1037" s="98">
        <v>206</v>
      </c>
      <c r="F1037" s="97">
        <v>293</v>
      </c>
      <c r="G1037" s="91">
        <f t="shared" si="56"/>
        <v>0</v>
      </c>
      <c r="H1037" s="91">
        <f t="shared" si="57"/>
        <v>0</v>
      </c>
      <c r="I1037" s="91">
        <f t="shared" si="58"/>
        <v>142.233009708738</v>
      </c>
    </row>
    <row r="1038" ht="20.25" customHeight="1" spans="1:9">
      <c r="A1038" s="20"/>
      <c r="B1038" s="114" t="s">
        <v>1203</v>
      </c>
      <c r="C1038" s="9">
        <v>0</v>
      </c>
      <c r="D1038" s="9">
        <v>0</v>
      </c>
      <c r="E1038" s="98">
        <v>0</v>
      </c>
      <c r="F1038" s="97">
        <v>0</v>
      </c>
      <c r="G1038" s="91">
        <f t="shared" si="56"/>
        <v>0</v>
      </c>
      <c r="H1038" s="91">
        <f t="shared" si="57"/>
        <v>0</v>
      </c>
      <c r="I1038" s="91">
        <f t="shared" si="58"/>
        <v>0</v>
      </c>
    </row>
    <row r="1039" ht="20.25" customHeight="1" spans="1:9">
      <c r="A1039" s="20"/>
      <c r="B1039" s="114" t="s">
        <v>1204</v>
      </c>
      <c r="C1039" s="9">
        <v>0</v>
      </c>
      <c r="D1039" s="9">
        <v>0</v>
      </c>
      <c r="E1039" s="98">
        <v>157</v>
      </c>
      <c r="F1039" s="97">
        <v>431</v>
      </c>
      <c r="G1039" s="91">
        <f t="shared" si="56"/>
        <v>0</v>
      </c>
      <c r="H1039" s="91">
        <f t="shared" si="57"/>
        <v>0</v>
      </c>
      <c r="I1039" s="91">
        <f t="shared" si="58"/>
        <v>274.522292993631</v>
      </c>
    </row>
    <row r="1040" ht="20.25" customHeight="1" spans="1:9">
      <c r="A1040" s="20"/>
      <c r="B1040" s="114" t="s">
        <v>1205</v>
      </c>
      <c r="C1040" s="9">
        <v>0</v>
      </c>
      <c r="D1040" s="9">
        <v>0</v>
      </c>
      <c r="E1040" s="98">
        <v>176</v>
      </c>
      <c r="F1040" s="97">
        <v>194</v>
      </c>
      <c r="G1040" s="91">
        <f t="shared" si="56"/>
        <v>0</v>
      </c>
      <c r="H1040" s="91">
        <f t="shared" si="57"/>
        <v>0</v>
      </c>
      <c r="I1040" s="91">
        <f t="shared" si="58"/>
        <v>110.227272727273</v>
      </c>
    </row>
    <row r="1041" ht="20.25" customHeight="1" spans="1:9">
      <c r="A1041" s="20"/>
      <c r="B1041" s="114" t="s">
        <v>1206</v>
      </c>
      <c r="C1041" s="9">
        <v>0</v>
      </c>
      <c r="D1041" s="9">
        <v>0</v>
      </c>
      <c r="E1041" s="98">
        <v>0</v>
      </c>
      <c r="F1041" s="97">
        <v>0</v>
      </c>
      <c r="G1041" s="91">
        <f t="shared" si="56"/>
        <v>0</v>
      </c>
      <c r="H1041" s="91">
        <f t="shared" si="57"/>
        <v>0</v>
      </c>
      <c r="I1041" s="91">
        <f t="shared" si="58"/>
        <v>0</v>
      </c>
    </row>
    <row r="1042" ht="20.25" customHeight="1" spans="1:9">
      <c r="A1042" s="20"/>
      <c r="B1042" s="114" t="s">
        <v>1207</v>
      </c>
      <c r="C1042" s="9">
        <v>3247</v>
      </c>
      <c r="D1042" s="9">
        <v>2143</v>
      </c>
      <c r="E1042" s="98">
        <v>741</v>
      </c>
      <c r="F1042" s="97">
        <f>SUM(F1043:F1047)</f>
        <v>2143</v>
      </c>
      <c r="G1042" s="91">
        <f t="shared" si="56"/>
        <v>65.9993840468124</v>
      </c>
      <c r="H1042" s="91">
        <f t="shared" si="57"/>
        <v>100</v>
      </c>
      <c r="I1042" s="91" t="e">
        <f>IF(#REF!&lt;&gt;0,(F1042/#REF!)*100,0)</f>
        <v>#REF!</v>
      </c>
    </row>
    <row r="1043" ht="20.25" customHeight="1" spans="1:9">
      <c r="A1043" s="20"/>
      <c r="B1043" s="114" t="s">
        <v>1208</v>
      </c>
      <c r="C1043" s="9">
        <v>0</v>
      </c>
      <c r="D1043" s="9">
        <v>0</v>
      </c>
      <c r="E1043" s="98">
        <v>337</v>
      </c>
      <c r="F1043" s="97">
        <v>1589</v>
      </c>
      <c r="G1043" s="91">
        <f t="shared" si="56"/>
        <v>0</v>
      </c>
      <c r="H1043" s="91">
        <f t="shared" si="57"/>
        <v>0</v>
      </c>
      <c r="I1043" s="91">
        <f t="shared" ref="I1043:I1087" si="59">IF(E1042&lt;&gt;0,(F1043/E1042)*100,0)</f>
        <v>214.439946018893</v>
      </c>
    </row>
    <row r="1044" ht="20.25" customHeight="1" spans="1:9">
      <c r="A1044" s="20"/>
      <c r="B1044" s="114" t="s">
        <v>1209</v>
      </c>
      <c r="C1044" s="9">
        <v>0</v>
      </c>
      <c r="D1044" s="9">
        <v>0</v>
      </c>
      <c r="E1044" s="98">
        <v>11</v>
      </c>
      <c r="F1044" s="97">
        <v>0</v>
      </c>
      <c r="G1044" s="91">
        <f t="shared" si="56"/>
        <v>0</v>
      </c>
      <c r="H1044" s="91">
        <f t="shared" si="57"/>
        <v>0</v>
      </c>
      <c r="I1044" s="91">
        <f t="shared" si="59"/>
        <v>0</v>
      </c>
    </row>
    <row r="1045" ht="20.25" customHeight="1" spans="1:9">
      <c r="A1045" s="20"/>
      <c r="B1045" s="114" t="s">
        <v>1210</v>
      </c>
      <c r="C1045" s="9">
        <v>0</v>
      </c>
      <c r="D1045" s="9">
        <v>0</v>
      </c>
      <c r="E1045" s="98">
        <v>0</v>
      </c>
      <c r="F1045" s="97">
        <v>0</v>
      </c>
      <c r="G1045" s="91">
        <f t="shared" si="56"/>
        <v>0</v>
      </c>
      <c r="H1045" s="91">
        <f t="shared" si="57"/>
        <v>0</v>
      </c>
      <c r="I1045" s="91">
        <f t="shared" si="59"/>
        <v>0</v>
      </c>
    </row>
    <row r="1046" ht="20.25" customHeight="1" spans="1:9">
      <c r="A1046" s="20"/>
      <c r="B1046" s="114" t="s">
        <v>1211</v>
      </c>
      <c r="C1046" s="9">
        <v>0</v>
      </c>
      <c r="D1046" s="9">
        <v>0</v>
      </c>
      <c r="E1046" s="98">
        <v>393</v>
      </c>
      <c r="F1046" s="97">
        <v>554</v>
      </c>
      <c r="G1046" s="91">
        <f t="shared" si="56"/>
        <v>0</v>
      </c>
      <c r="H1046" s="91">
        <f t="shared" si="57"/>
        <v>0</v>
      </c>
      <c r="I1046" s="91">
        <f t="shared" si="59"/>
        <v>0</v>
      </c>
    </row>
    <row r="1047" ht="20.25" customHeight="1" spans="1:9">
      <c r="A1047" s="20"/>
      <c r="B1047" s="114" t="s">
        <v>1212</v>
      </c>
      <c r="C1047" s="9">
        <v>0</v>
      </c>
      <c r="D1047" s="9">
        <v>0</v>
      </c>
      <c r="E1047" s="98">
        <v>0</v>
      </c>
      <c r="F1047" s="97">
        <v>0</v>
      </c>
      <c r="G1047" s="91">
        <f t="shared" si="56"/>
        <v>0</v>
      </c>
      <c r="H1047" s="91">
        <f t="shared" si="57"/>
        <v>0</v>
      </c>
      <c r="I1047" s="91">
        <f t="shared" si="59"/>
        <v>0</v>
      </c>
    </row>
    <row r="1048" ht="20.25" customHeight="1" spans="1:9">
      <c r="A1048" s="20"/>
      <c r="B1048" s="114" t="s">
        <v>1213</v>
      </c>
      <c r="C1048" s="9">
        <v>0</v>
      </c>
      <c r="D1048" s="9">
        <v>0</v>
      </c>
      <c r="E1048" s="98">
        <v>0</v>
      </c>
      <c r="F1048" s="97">
        <f>SUM(F1049:F1055)</f>
        <v>0</v>
      </c>
      <c r="G1048" s="91">
        <f t="shared" si="56"/>
        <v>0</v>
      </c>
      <c r="H1048" s="91">
        <f t="shared" si="57"/>
        <v>0</v>
      </c>
      <c r="I1048" s="91">
        <f t="shared" si="59"/>
        <v>0</v>
      </c>
    </row>
    <row r="1049" ht="20.25" customHeight="1" spans="1:9">
      <c r="A1049" s="20"/>
      <c r="B1049" s="114" t="s">
        <v>1214</v>
      </c>
      <c r="C1049" s="9">
        <v>0</v>
      </c>
      <c r="D1049" s="9">
        <v>0</v>
      </c>
      <c r="E1049" s="98">
        <v>0</v>
      </c>
      <c r="F1049" s="97">
        <v>0</v>
      </c>
      <c r="G1049" s="91">
        <f t="shared" si="56"/>
        <v>0</v>
      </c>
      <c r="H1049" s="91">
        <f t="shared" si="57"/>
        <v>0</v>
      </c>
      <c r="I1049" s="91">
        <f t="shared" si="59"/>
        <v>0</v>
      </c>
    </row>
    <row r="1050" ht="20.25" customHeight="1" spans="1:9">
      <c r="A1050" s="20"/>
      <c r="B1050" s="114" t="s">
        <v>1215</v>
      </c>
      <c r="C1050" s="9">
        <v>0</v>
      </c>
      <c r="D1050" s="9">
        <v>0</v>
      </c>
      <c r="E1050" s="98">
        <v>0</v>
      </c>
      <c r="F1050" s="97">
        <v>0</v>
      </c>
      <c r="G1050" s="91">
        <f t="shared" si="56"/>
        <v>0</v>
      </c>
      <c r="H1050" s="91">
        <f t="shared" si="57"/>
        <v>0</v>
      </c>
      <c r="I1050" s="91">
        <f t="shared" si="59"/>
        <v>0</v>
      </c>
    </row>
    <row r="1051" ht="20.25" customHeight="1" spans="1:9">
      <c r="A1051" s="20"/>
      <c r="B1051" s="114" t="s">
        <v>1216</v>
      </c>
      <c r="C1051" s="9">
        <v>0</v>
      </c>
      <c r="D1051" s="9">
        <v>0</v>
      </c>
      <c r="E1051" s="98">
        <v>0</v>
      </c>
      <c r="F1051" s="97">
        <v>0</v>
      </c>
      <c r="G1051" s="91">
        <f t="shared" si="56"/>
        <v>0</v>
      </c>
      <c r="H1051" s="91">
        <f t="shared" si="57"/>
        <v>0</v>
      </c>
      <c r="I1051" s="91">
        <f t="shared" si="59"/>
        <v>0</v>
      </c>
    </row>
    <row r="1052" ht="20.25" customHeight="1" spans="1:9">
      <c r="A1052" s="20"/>
      <c r="B1052" s="114" t="s">
        <v>1217</v>
      </c>
      <c r="C1052" s="9">
        <v>0</v>
      </c>
      <c r="D1052" s="9">
        <v>0</v>
      </c>
      <c r="E1052" s="98">
        <v>0</v>
      </c>
      <c r="F1052" s="97">
        <v>0</v>
      </c>
      <c r="G1052" s="91">
        <f t="shared" si="56"/>
        <v>0</v>
      </c>
      <c r="H1052" s="91">
        <f t="shared" si="57"/>
        <v>0</v>
      </c>
      <c r="I1052" s="91">
        <f t="shared" si="59"/>
        <v>0</v>
      </c>
    </row>
    <row r="1053" ht="20.25" customHeight="1" spans="1:9">
      <c r="A1053" s="20"/>
      <c r="B1053" s="114" t="s">
        <v>1218</v>
      </c>
      <c r="C1053" s="9">
        <v>0</v>
      </c>
      <c r="D1053" s="9">
        <v>0</v>
      </c>
      <c r="E1053" s="98">
        <v>0</v>
      </c>
      <c r="F1053" s="97">
        <v>0</v>
      </c>
      <c r="G1053" s="91">
        <f t="shared" si="56"/>
        <v>0</v>
      </c>
      <c r="H1053" s="91">
        <f t="shared" si="57"/>
        <v>0</v>
      </c>
      <c r="I1053" s="91">
        <f t="shared" si="59"/>
        <v>0</v>
      </c>
    </row>
    <row r="1054" ht="20.25" customHeight="1" spans="1:9">
      <c r="A1054" s="20"/>
      <c r="B1054" s="114" t="s">
        <v>1219</v>
      </c>
      <c r="C1054" s="9">
        <v>0</v>
      </c>
      <c r="D1054" s="9">
        <v>0</v>
      </c>
      <c r="E1054" s="98">
        <v>0</v>
      </c>
      <c r="F1054" s="97">
        <v>0</v>
      </c>
      <c r="G1054" s="91">
        <f t="shared" si="56"/>
        <v>0</v>
      </c>
      <c r="H1054" s="91">
        <f t="shared" si="57"/>
        <v>0</v>
      </c>
      <c r="I1054" s="91">
        <f t="shared" si="59"/>
        <v>0</v>
      </c>
    </row>
    <row r="1055" ht="20.25" customHeight="1" spans="1:9">
      <c r="A1055" s="20"/>
      <c r="B1055" s="114" t="s">
        <v>1220</v>
      </c>
      <c r="C1055" s="9">
        <v>0</v>
      </c>
      <c r="D1055" s="9">
        <v>0</v>
      </c>
      <c r="E1055" s="98">
        <v>0</v>
      </c>
      <c r="F1055" s="97">
        <v>0</v>
      </c>
      <c r="G1055" s="91">
        <f t="shared" si="56"/>
        <v>0</v>
      </c>
      <c r="H1055" s="91">
        <f t="shared" si="57"/>
        <v>0</v>
      </c>
      <c r="I1055" s="91">
        <f t="shared" si="59"/>
        <v>0</v>
      </c>
    </row>
    <row r="1056" ht="20.25" customHeight="1" spans="1:9">
      <c r="A1056" s="20"/>
      <c r="B1056" s="114" t="s">
        <v>1221</v>
      </c>
      <c r="C1056" s="9">
        <v>76</v>
      </c>
      <c r="D1056" s="9">
        <v>73</v>
      </c>
      <c r="E1056" s="98">
        <v>58</v>
      </c>
      <c r="F1056" s="97">
        <f>SUM(F1057:F1068)</f>
        <v>73</v>
      </c>
      <c r="G1056" s="91">
        <f t="shared" si="56"/>
        <v>96.0526315789474</v>
      </c>
      <c r="H1056" s="91">
        <f t="shared" si="57"/>
        <v>100</v>
      </c>
      <c r="I1056" s="91">
        <f t="shared" si="59"/>
        <v>0</v>
      </c>
    </row>
    <row r="1057" ht="20.25" customHeight="1" spans="1:9">
      <c r="A1057" s="20"/>
      <c r="B1057" s="114" t="s">
        <v>1222</v>
      </c>
      <c r="C1057" s="9">
        <v>0</v>
      </c>
      <c r="D1057" s="9">
        <v>0</v>
      </c>
      <c r="E1057" s="98">
        <v>0</v>
      </c>
      <c r="F1057" s="97">
        <v>0</v>
      </c>
      <c r="G1057" s="91">
        <f t="shared" si="56"/>
        <v>0</v>
      </c>
      <c r="H1057" s="91">
        <f t="shared" si="57"/>
        <v>0</v>
      </c>
      <c r="I1057" s="91">
        <f t="shared" si="59"/>
        <v>0</v>
      </c>
    </row>
    <row r="1058" ht="20.25" customHeight="1" spans="1:9">
      <c r="A1058" s="20"/>
      <c r="B1058" s="114" t="s">
        <v>1223</v>
      </c>
      <c r="C1058" s="9">
        <v>0</v>
      </c>
      <c r="D1058" s="9">
        <v>0</v>
      </c>
      <c r="E1058" s="98">
        <v>0</v>
      </c>
      <c r="F1058" s="97">
        <v>0</v>
      </c>
      <c r="G1058" s="91">
        <f t="shared" si="56"/>
        <v>0</v>
      </c>
      <c r="H1058" s="91">
        <f t="shared" si="57"/>
        <v>0</v>
      </c>
      <c r="I1058" s="91">
        <f t="shared" si="59"/>
        <v>0</v>
      </c>
    </row>
    <row r="1059" ht="20.25" customHeight="1" spans="1:9">
      <c r="A1059" s="20"/>
      <c r="B1059" s="114" t="s">
        <v>1224</v>
      </c>
      <c r="C1059" s="9">
        <v>0</v>
      </c>
      <c r="D1059" s="9">
        <v>0</v>
      </c>
      <c r="E1059" s="98">
        <v>0</v>
      </c>
      <c r="F1059" s="97">
        <v>0</v>
      </c>
      <c r="G1059" s="91">
        <f t="shared" si="56"/>
        <v>0</v>
      </c>
      <c r="H1059" s="91">
        <f t="shared" si="57"/>
        <v>0</v>
      </c>
      <c r="I1059" s="91">
        <f t="shared" si="59"/>
        <v>0</v>
      </c>
    </row>
    <row r="1060" ht="20.25" customHeight="1" spans="1:9">
      <c r="A1060" s="20"/>
      <c r="B1060" s="114" t="s">
        <v>1225</v>
      </c>
      <c r="C1060" s="9">
        <v>0</v>
      </c>
      <c r="D1060" s="9">
        <v>0</v>
      </c>
      <c r="E1060" s="98">
        <v>0</v>
      </c>
      <c r="F1060" s="97">
        <v>3</v>
      </c>
      <c r="G1060" s="91">
        <f t="shared" si="56"/>
        <v>0</v>
      </c>
      <c r="H1060" s="91">
        <f t="shared" si="57"/>
        <v>0</v>
      </c>
      <c r="I1060" s="91">
        <f t="shared" si="59"/>
        <v>0</v>
      </c>
    </row>
    <row r="1061" ht="20.25" customHeight="1" spans="1:9">
      <c r="A1061" s="20"/>
      <c r="B1061" s="114" t="s">
        <v>1226</v>
      </c>
      <c r="C1061" s="9">
        <v>0</v>
      </c>
      <c r="D1061" s="9">
        <v>0</v>
      </c>
      <c r="E1061" s="98">
        <v>2</v>
      </c>
      <c r="F1061" s="97">
        <v>3</v>
      </c>
      <c r="G1061" s="91">
        <f t="shared" si="56"/>
        <v>0</v>
      </c>
      <c r="H1061" s="91">
        <f t="shared" si="57"/>
        <v>0</v>
      </c>
      <c r="I1061" s="91">
        <f t="shared" si="59"/>
        <v>0</v>
      </c>
    </row>
    <row r="1062" ht="20.25" customHeight="1" spans="1:9">
      <c r="A1062" s="20"/>
      <c r="B1062" s="114" t="s">
        <v>1227</v>
      </c>
      <c r="C1062" s="9">
        <v>0</v>
      </c>
      <c r="D1062" s="9">
        <v>0</v>
      </c>
      <c r="E1062" s="98">
        <v>0</v>
      </c>
      <c r="F1062" s="97">
        <v>1</v>
      </c>
      <c r="G1062" s="91">
        <f t="shared" si="56"/>
        <v>0</v>
      </c>
      <c r="H1062" s="91">
        <f t="shared" si="57"/>
        <v>0</v>
      </c>
      <c r="I1062" s="91">
        <f t="shared" si="59"/>
        <v>50</v>
      </c>
    </row>
    <row r="1063" ht="20.25" customHeight="1" spans="1:9">
      <c r="A1063" s="20"/>
      <c r="B1063" s="114" t="s">
        <v>1228</v>
      </c>
      <c r="C1063" s="9">
        <v>0</v>
      </c>
      <c r="D1063" s="9">
        <v>0</v>
      </c>
      <c r="E1063" s="98">
        <v>0</v>
      </c>
      <c r="F1063" s="97">
        <v>2</v>
      </c>
      <c r="G1063" s="91">
        <f t="shared" si="56"/>
        <v>0</v>
      </c>
      <c r="H1063" s="91">
        <f t="shared" si="57"/>
        <v>0</v>
      </c>
      <c r="I1063" s="91">
        <f t="shared" si="59"/>
        <v>0</v>
      </c>
    </row>
    <row r="1064" ht="20.25" customHeight="1" spans="1:9">
      <c r="A1064" s="20"/>
      <c r="B1064" s="114" t="s">
        <v>1229</v>
      </c>
      <c r="C1064" s="9">
        <v>0</v>
      </c>
      <c r="D1064" s="9">
        <v>0</v>
      </c>
      <c r="E1064" s="98">
        <v>0</v>
      </c>
      <c r="F1064" s="97">
        <v>0</v>
      </c>
      <c r="G1064" s="91">
        <f t="shared" si="56"/>
        <v>0</v>
      </c>
      <c r="H1064" s="91">
        <f t="shared" si="57"/>
        <v>0</v>
      </c>
      <c r="I1064" s="91">
        <f t="shared" si="59"/>
        <v>0</v>
      </c>
    </row>
    <row r="1065" ht="20.25" customHeight="1" spans="1:9">
      <c r="A1065" s="20"/>
      <c r="B1065" s="114" t="s">
        <v>1230</v>
      </c>
      <c r="C1065" s="9">
        <v>0</v>
      </c>
      <c r="D1065" s="9">
        <v>0</v>
      </c>
      <c r="E1065" s="98">
        <v>0</v>
      </c>
      <c r="F1065" s="97">
        <v>1</v>
      </c>
      <c r="G1065" s="91">
        <f t="shared" si="56"/>
        <v>0</v>
      </c>
      <c r="H1065" s="91">
        <f t="shared" si="57"/>
        <v>0</v>
      </c>
      <c r="I1065" s="91">
        <f t="shared" si="59"/>
        <v>0</v>
      </c>
    </row>
    <row r="1066" ht="20.25" customHeight="1" spans="1:9">
      <c r="A1066" s="20"/>
      <c r="B1066" s="114" t="s">
        <v>1231</v>
      </c>
      <c r="C1066" s="9">
        <v>0</v>
      </c>
      <c r="D1066" s="9">
        <v>0</v>
      </c>
      <c r="E1066" s="98">
        <v>0</v>
      </c>
      <c r="F1066" s="97">
        <v>0</v>
      </c>
      <c r="G1066" s="91">
        <f t="shared" si="56"/>
        <v>0</v>
      </c>
      <c r="H1066" s="91">
        <f t="shared" si="57"/>
        <v>0</v>
      </c>
      <c r="I1066" s="91">
        <f t="shared" si="59"/>
        <v>0</v>
      </c>
    </row>
    <row r="1067" ht="20.25" customHeight="1" spans="1:9">
      <c r="A1067" s="20"/>
      <c r="B1067" s="114" t="s">
        <v>1232</v>
      </c>
      <c r="C1067" s="9">
        <v>0</v>
      </c>
      <c r="D1067" s="9">
        <v>0</v>
      </c>
      <c r="E1067" s="98">
        <v>56</v>
      </c>
      <c r="F1067" s="97">
        <v>63</v>
      </c>
      <c r="G1067" s="91">
        <f t="shared" si="56"/>
        <v>0</v>
      </c>
      <c r="H1067" s="91">
        <f t="shared" si="57"/>
        <v>0</v>
      </c>
      <c r="I1067" s="91">
        <f t="shared" si="59"/>
        <v>0</v>
      </c>
    </row>
    <row r="1068" ht="20.25" customHeight="1" spans="1:9">
      <c r="A1068" s="20"/>
      <c r="B1068" s="114" t="s">
        <v>1233</v>
      </c>
      <c r="C1068" s="9">
        <v>0</v>
      </c>
      <c r="D1068" s="9">
        <v>0</v>
      </c>
      <c r="E1068" s="98">
        <v>0</v>
      </c>
      <c r="F1068" s="97">
        <v>0</v>
      </c>
      <c r="G1068" s="91">
        <f t="shared" si="56"/>
        <v>0</v>
      </c>
      <c r="H1068" s="91">
        <f t="shared" si="57"/>
        <v>0</v>
      </c>
      <c r="I1068" s="91">
        <f t="shared" si="59"/>
        <v>0</v>
      </c>
    </row>
    <row r="1069" ht="20.25" customHeight="1" spans="1:9">
      <c r="A1069" s="20"/>
      <c r="B1069" s="114" t="s">
        <v>1234</v>
      </c>
      <c r="C1069" s="9">
        <v>667</v>
      </c>
      <c r="D1069" s="9">
        <v>770</v>
      </c>
      <c r="E1069" s="98">
        <v>121</v>
      </c>
      <c r="F1069" s="97">
        <f>SUM(F1070:F1072)</f>
        <v>770</v>
      </c>
      <c r="G1069" s="91">
        <f t="shared" ref="G1069:G1097" si="60">IF(C1069&lt;&gt;0,(F1069/C1069)*100,0)</f>
        <v>115.44227886057</v>
      </c>
      <c r="H1069" s="91">
        <f t="shared" ref="H1069:H1097" si="61">IF(D1069&lt;&gt;0,(F1069/D1069)*100,0)</f>
        <v>100</v>
      </c>
      <c r="I1069" s="91">
        <f t="shared" si="59"/>
        <v>0</v>
      </c>
    </row>
    <row r="1070" ht="20.25" customHeight="1" spans="1:9">
      <c r="A1070" s="20"/>
      <c r="B1070" s="114" t="s">
        <v>1235</v>
      </c>
      <c r="C1070" s="9">
        <v>0</v>
      </c>
      <c r="D1070" s="9">
        <v>0</v>
      </c>
      <c r="E1070" s="98">
        <v>120</v>
      </c>
      <c r="F1070" s="97">
        <v>318</v>
      </c>
      <c r="G1070" s="91">
        <f t="shared" si="60"/>
        <v>0</v>
      </c>
      <c r="H1070" s="91">
        <f t="shared" si="61"/>
        <v>0</v>
      </c>
      <c r="I1070" s="91">
        <f t="shared" si="59"/>
        <v>262.809917355372</v>
      </c>
    </row>
    <row r="1071" ht="20.25" customHeight="1" spans="1:9">
      <c r="A1071" s="20"/>
      <c r="B1071" s="114" t="s">
        <v>1236</v>
      </c>
      <c r="C1071" s="9">
        <v>0</v>
      </c>
      <c r="D1071" s="9">
        <v>0</v>
      </c>
      <c r="E1071" s="98">
        <v>0</v>
      </c>
      <c r="F1071" s="97">
        <v>393</v>
      </c>
      <c r="G1071" s="91">
        <f t="shared" si="60"/>
        <v>0</v>
      </c>
      <c r="H1071" s="91">
        <f t="shared" si="61"/>
        <v>0</v>
      </c>
      <c r="I1071" s="91">
        <f t="shared" si="59"/>
        <v>327.5</v>
      </c>
    </row>
    <row r="1072" ht="20.25" customHeight="1" spans="1:9">
      <c r="A1072" s="20"/>
      <c r="B1072" s="114" t="s">
        <v>1237</v>
      </c>
      <c r="C1072" s="9">
        <v>0</v>
      </c>
      <c r="D1072" s="9">
        <v>0</v>
      </c>
      <c r="E1072" s="98">
        <v>1</v>
      </c>
      <c r="F1072" s="97">
        <v>59</v>
      </c>
      <c r="G1072" s="91">
        <f t="shared" si="60"/>
        <v>0</v>
      </c>
      <c r="H1072" s="91">
        <f t="shared" si="61"/>
        <v>0</v>
      </c>
      <c r="I1072" s="91">
        <f t="shared" si="59"/>
        <v>0</v>
      </c>
    </row>
    <row r="1073" s="90" customFormat="1" ht="20.25" customHeight="1" spans="1:9">
      <c r="A1073" s="20"/>
      <c r="B1073" s="114" t="s">
        <v>1238</v>
      </c>
      <c r="C1073" s="9">
        <v>155</v>
      </c>
      <c r="D1073" s="9">
        <v>2</v>
      </c>
      <c r="E1073" s="98">
        <v>28</v>
      </c>
      <c r="F1073" s="115">
        <f>SUM(F1074:F1076)</f>
        <v>2</v>
      </c>
      <c r="G1073" s="91">
        <f t="shared" si="60"/>
        <v>1.29032258064516</v>
      </c>
      <c r="H1073" s="91">
        <f t="shared" si="61"/>
        <v>100</v>
      </c>
      <c r="I1073" s="91">
        <f t="shared" si="59"/>
        <v>200</v>
      </c>
    </row>
    <row r="1074" ht="20.25" customHeight="1" spans="1:9">
      <c r="A1074" s="20"/>
      <c r="B1074" s="114" t="s">
        <v>1239</v>
      </c>
      <c r="C1074" s="9">
        <v>0</v>
      </c>
      <c r="D1074" s="9">
        <v>0</v>
      </c>
      <c r="E1074" s="98">
        <v>28</v>
      </c>
      <c r="F1074" s="97">
        <v>2</v>
      </c>
      <c r="G1074" s="91">
        <f t="shared" si="60"/>
        <v>0</v>
      </c>
      <c r="H1074" s="91">
        <f t="shared" si="61"/>
        <v>0</v>
      </c>
      <c r="I1074" s="91">
        <f t="shared" si="59"/>
        <v>7.14285714285714</v>
      </c>
    </row>
    <row r="1075" ht="20.25" customHeight="1" spans="1:9">
      <c r="A1075" s="20"/>
      <c r="B1075" s="114" t="s">
        <v>1240</v>
      </c>
      <c r="C1075" s="9">
        <v>0</v>
      </c>
      <c r="D1075" s="9">
        <v>0</v>
      </c>
      <c r="E1075" s="98">
        <v>0</v>
      </c>
      <c r="F1075" s="97">
        <v>0</v>
      </c>
      <c r="G1075" s="91">
        <f t="shared" si="60"/>
        <v>0</v>
      </c>
      <c r="H1075" s="91">
        <f t="shared" si="61"/>
        <v>0</v>
      </c>
      <c r="I1075" s="91">
        <f t="shared" si="59"/>
        <v>0</v>
      </c>
    </row>
    <row r="1076" ht="20.25" customHeight="1" spans="1:9">
      <c r="A1076" s="20"/>
      <c r="B1076" s="114" t="s">
        <v>1241</v>
      </c>
      <c r="C1076" s="9">
        <v>0</v>
      </c>
      <c r="D1076" s="9">
        <v>0</v>
      </c>
      <c r="E1076" s="98">
        <v>0</v>
      </c>
      <c r="F1076" s="97">
        <v>0</v>
      </c>
      <c r="G1076" s="91">
        <f t="shared" si="60"/>
        <v>0</v>
      </c>
      <c r="H1076" s="91">
        <f t="shared" si="61"/>
        <v>0</v>
      </c>
      <c r="I1076" s="91">
        <f t="shared" si="59"/>
        <v>0</v>
      </c>
    </row>
    <row r="1077" ht="20.25" customHeight="1" spans="1:9">
      <c r="A1077" s="20"/>
      <c r="B1077" s="114" t="s">
        <v>1242</v>
      </c>
      <c r="C1077" s="9">
        <v>0</v>
      </c>
      <c r="D1077" s="9">
        <v>0</v>
      </c>
      <c r="E1077" s="98">
        <v>0</v>
      </c>
      <c r="F1077" s="97">
        <f t="shared" ref="F1077:F1080" si="62">F1078</f>
        <v>0</v>
      </c>
      <c r="G1077" s="91">
        <f t="shared" si="60"/>
        <v>0</v>
      </c>
      <c r="H1077" s="91">
        <f t="shared" si="61"/>
        <v>0</v>
      </c>
      <c r="I1077" s="91">
        <f t="shared" si="59"/>
        <v>0</v>
      </c>
    </row>
    <row r="1078" ht="20.25" customHeight="1" spans="1:9">
      <c r="A1078" s="20"/>
      <c r="B1078" s="114" t="s">
        <v>1243</v>
      </c>
      <c r="C1078" s="9">
        <v>0</v>
      </c>
      <c r="D1078" s="9">
        <v>0</v>
      </c>
      <c r="E1078" s="98">
        <v>5</v>
      </c>
      <c r="F1078" s="97">
        <v>0</v>
      </c>
      <c r="G1078" s="91">
        <f t="shared" si="60"/>
        <v>0</v>
      </c>
      <c r="H1078" s="91">
        <f t="shared" si="61"/>
        <v>0</v>
      </c>
      <c r="I1078" s="91">
        <f t="shared" si="59"/>
        <v>0</v>
      </c>
    </row>
    <row r="1079" ht="20.25" customHeight="1" spans="1:9">
      <c r="A1079" s="20" t="s">
        <v>1244</v>
      </c>
      <c r="B1079" s="114" t="s">
        <v>82</v>
      </c>
      <c r="C1079" s="9">
        <v>32529</v>
      </c>
      <c r="D1079" s="9">
        <v>0</v>
      </c>
      <c r="E1079" s="98">
        <v>5</v>
      </c>
      <c r="F1079" s="97">
        <f t="shared" si="62"/>
        <v>0</v>
      </c>
      <c r="G1079" s="91">
        <f t="shared" si="60"/>
        <v>0</v>
      </c>
      <c r="H1079" s="91">
        <f t="shared" si="61"/>
        <v>0</v>
      </c>
      <c r="I1079" s="91">
        <f t="shared" si="59"/>
        <v>0</v>
      </c>
    </row>
    <row r="1080" ht="20.25" customHeight="1" spans="1:9">
      <c r="A1080" s="20"/>
      <c r="B1080" s="114" t="s">
        <v>1245</v>
      </c>
      <c r="C1080" s="9">
        <v>0</v>
      </c>
      <c r="D1080" s="9">
        <v>0</v>
      </c>
      <c r="E1080" s="98">
        <v>0</v>
      </c>
      <c r="F1080" s="97">
        <f t="shared" si="62"/>
        <v>0</v>
      </c>
      <c r="G1080" s="91">
        <f t="shared" si="60"/>
        <v>0</v>
      </c>
      <c r="H1080" s="91">
        <f t="shared" si="61"/>
        <v>0</v>
      </c>
      <c r="I1080" s="91">
        <f t="shared" si="59"/>
        <v>0</v>
      </c>
    </row>
    <row r="1081" ht="20.25" customHeight="1" spans="1:9">
      <c r="A1081" s="20"/>
      <c r="B1081" s="114" t="s">
        <v>1246</v>
      </c>
      <c r="C1081" s="9">
        <v>0</v>
      </c>
      <c r="D1081" s="9">
        <v>0</v>
      </c>
      <c r="E1081" s="98">
        <v>0</v>
      </c>
      <c r="F1081" s="97">
        <v>0</v>
      </c>
      <c r="G1081" s="91">
        <f t="shared" si="60"/>
        <v>0</v>
      </c>
      <c r="H1081" s="91">
        <f t="shared" si="61"/>
        <v>0</v>
      </c>
      <c r="I1081" s="91">
        <f t="shared" si="59"/>
        <v>0</v>
      </c>
    </row>
    <row r="1082" ht="20.25" customHeight="1" spans="1:9">
      <c r="A1082" s="20" t="s">
        <v>1247</v>
      </c>
      <c r="B1082" s="114" t="s">
        <v>83</v>
      </c>
      <c r="C1082" s="9">
        <v>14092</v>
      </c>
      <c r="D1082" s="9">
        <v>14092</v>
      </c>
      <c r="E1082" s="98">
        <v>11759</v>
      </c>
      <c r="F1082" s="97">
        <f>SUM(F1083,F1084,F1089)</f>
        <v>14092</v>
      </c>
      <c r="G1082" s="91">
        <f t="shared" si="60"/>
        <v>100</v>
      </c>
      <c r="H1082" s="91">
        <f t="shared" si="61"/>
        <v>100</v>
      </c>
      <c r="I1082" s="91">
        <f t="shared" si="59"/>
        <v>0</v>
      </c>
    </row>
    <row r="1083" ht="20.25" customHeight="1" spans="1:9">
      <c r="A1083" s="20"/>
      <c r="B1083" s="114" t="s">
        <v>1248</v>
      </c>
      <c r="C1083" s="9">
        <v>0</v>
      </c>
      <c r="D1083" s="9">
        <v>0</v>
      </c>
      <c r="E1083" s="98">
        <v>0</v>
      </c>
      <c r="F1083" s="97">
        <v>0</v>
      </c>
      <c r="G1083" s="91">
        <f t="shared" si="60"/>
        <v>0</v>
      </c>
      <c r="H1083" s="91">
        <f t="shared" si="61"/>
        <v>0</v>
      </c>
      <c r="I1083" s="91">
        <f t="shared" si="59"/>
        <v>0</v>
      </c>
    </row>
    <row r="1084" ht="20.25" customHeight="1" spans="1:9">
      <c r="A1084" s="20"/>
      <c r="B1084" s="114" t="s">
        <v>1249</v>
      </c>
      <c r="C1084" s="9">
        <v>0</v>
      </c>
      <c r="D1084" s="9">
        <v>0</v>
      </c>
      <c r="E1084" s="98">
        <v>0</v>
      </c>
      <c r="F1084" s="97">
        <f>SUM(F1085:F1088)</f>
        <v>0</v>
      </c>
      <c r="G1084" s="91">
        <f t="shared" si="60"/>
        <v>0</v>
      </c>
      <c r="H1084" s="91">
        <f t="shared" si="61"/>
        <v>0</v>
      </c>
      <c r="I1084" s="91">
        <f t="shared" si="59"/>
        <v>0</v>
      </c>
    </row>
    <row r="1085" ht="20.25" customHeight="1" spans="1:9">
      <c r="A1085" s="20"/>
      <c r="B1085" s="114" t="s">
        <v>1250</v>
      </c>
      <c r="C1085" s="9">
        <v>0</v>
      </c>
      <c r="D1085" s="9">
        <v>0</v>
      </c>
      <c r="E1085" s="98">
        <v>0</v>
      </c>
      <c r="F1085" s="97">
        <v>0</v>
      </c>
      <c r="G1085" s="91">
        <f t="shared" si="60"/>
        <v>0</v>
      </c>
      <c r="H1085" s="91">
        <f t="shared" si="61"/>
        <v>0</v>
      </c>
      <c r="I1085" s="91">
        <f t="shared" si="59"/>
        <v>0</v>
      </c>
    </row>
    <row r="1086" ht="20.25" customHeight="1" spans="1:9">
      <c r="A1086" s="20"/>
      <c r="B1086" s="114" t="s">
        <v>1251</v>
      </c>
      <c r="C1086" s="9">
        <v>0</v>
      </c>
      <c r="D1086" s="9">
        <v>0</v>
      </c>
      <c r="E1086" s="98">
        <v>0</v>
      </c>
      <c r="F1086" s="97">
        <v>0</v>
      </c>
      <c r="G1086" s="91">
        <f t="shared" si="60"/>
        <v>0</v>
      </c>
      <c r="H1086" s="91">
        <f t="shared" si="61"/>
        <v>0</v>
      </c>
      <c r="I1086" s="91">
        <f t="shared" si="59"/>
        <v>0</v>
      </c>
    </row>
    <row r="1087" ht="20.25" customHeight="1" spans="1:9">
      <c r="A1087" s="20"/>
      <c r="B1087" s="114" t="s">
        <v>1252</v>
      </c>
      <c r="C1087" s="9">
        <v>0</v>
      </c>
      <c r="D1087" s="9">
        <v>0</v>
      </c>
      <c r="E1087" s="98"/>
      <c r="F1087" s="97">
        <v>0</v>
      </c>
      <c r="G1087" s="91">
        <f t="shared" si="60"/>
        <v>0</v>
      </c>
      <c r="H1087" s="91">
        <f t="shared" si="61"/>
        <v>0</v>
      </c>
      <c r="I1087" s="91">
        <f t="shared" si="59"/>
        <v>0</v>
      </c>
    </row>
    <row r="1088" ht="20.25" customHeight="1" spans="1:9">
      <c r="A1088" s="20"/>
      <c r="B1088" s="114" t="s">
        <v>1253</v>
      </c>
      <c r="C1088" s="9">
        <v>0</v>
      </c>
      <c r="D1088" s="9">
        <v>0</v>
      </c>
      <c r="E1088" s="98">
        <v>0</v>
      </c>
      <c r="F1088" s="97">
        <v>0</v>
      </c>
      <c r="G1088" s="91">
        <f t="shared" si="60"/>
        <v>0</v>
      </c>
      <c r="H1088" s="91">
        <f t="shared" si="61"/>
        <v>0</v>
      </c>
      <c r="I1088" s="91">
        <f t="shared" ref="I1088:I1097" si="63">IF(E1088&lt;&gt;0,(F1088/E1088)*100,0)</f>
        <v>0</v>
      </c>
    </row>
    <row r="1089" ht="20.25" customHeight="1" spans="1:9">
      <c r="A1089" s="20"/>
      <c r="B1089" s="114" t="s">
        <v>1254</v>
      </c>
      <c r="C1089" s="9">
        <v>14092</v>
      </c>
      <c r="D1089" s="9">
        <v>14092</v>
      </c>
      <c r="E1089" s="98">
        <v>11759</v>
      </c>
      <c r="F1089" s="97">
        <f>SUM(F1090:F1093)</f>
        <v>14092</v>
      </c>
      <c r="G1089" s="91">
        <f t="shared" si="60"/>
        <v>100</v>
      </c>
      <c r="H1089" s="91">
        <f t="shared" si="61"/>
        <v>100</v>
      </c>
      <c r="I1089" s="91">
        <f t="shared" si="63"/>
        <v>119.840122459393</v>
      </c>
    </row>
    <row r="1090" ht="20.25" customHeight="1" spans="1:9">
      <c r="A1090" s="20"/>
      <c r="B1090" s="114" t="s">
        <v>1255</v>
      </c>
      <c r="C1090" s="9">
        <v>0</v>
      </c>
      <c r="D1090" s="9">
        <v>0</v>
      </c>
      <c r="E1090" s="98">
        <v>11759</v>
      </c>
      <c r="F1090" s="97">
        <v>14092</v>
      </c>
      <c r="G1090" s="91">
        <f t="shared" si="60"/>
        <v>0</v>
      </c>
      <c r="H1090" s="91">
        <f t="shared" si="61"/>
        <v>0</v>
      </c>
      <c r="I1090" s="91">
        <f t="shared" si="63"/>
        <v>119.840122459393</v>
      </c>
    </row>
    <row r="1091" ht="20.25" customHeight="1" spans="1:9">
      <c r="A1091" s="20"/>
      <c r="B1091" s="114" t="s">
        <v>1256</v>
      </c>
      <c r="C1091" s="9">
        <v>0</v>
      </c>
      <c r="D1091" s="9">
        <v>0</v>
      </c>
      <c r="E1091" s="98">
        <v>0</v>
      </c>
      <c r="F1091" s="97">
        <v>0</v>
      </c>
      <c r="G1091" s="91">
        <f t="shared" si="60"/>
        <v>0</v>
      </c>
      <c r="H1091" s="91">
        <f t="shared" si="61"/>
        <v>0</v>
      </c>
      <c r="I1091" s="91">
        <f t="shared" si="63"/>
        <v>0</v>
      </c>
    </row>
    <row r="1092" ht="20.25" customHeight="1" spans="1:9">
      <c r="A1092" s="20"/>
      <c r="B1092" s="114" t="s">
        <v>1257</v>
      </c>
      <c r="C1092" s="9">
        <v>0</v>
      </c>
      <c r="D1092" s="9">
        <v>0</v>
      </c>
      <c r="E1092" s="98">
        <v>0</v>
      </c>
      <c r="F1092" s="97">
        <v>0</v>
      </c>
      <c r="G1092" s="91">
        <f t="shared" si="60"/>
        <v>0</v>
      </c>
      <c r="H1092" s="91">
        <f t="shared" si="61"/>
        <v>0</v>
      </c>
      <c r="I1092" s="91">
        <f t="shared" si="63"/>
        <v>0</v>
      </c>
    </row>
    <row r="1093" ht="20.25" customHeight="1" spans="1:9">
      <c r="A1093" s="20"/>
      <c r="B1093" s="114" t="s">
        <v>1258</v>
      </c>
      <c r="C1093" s="9">
        <v>0</v>
      </c>
      <c r="D1093" s="9">
        <v>0</v>
      </c>
      <c r="E1093" s="98">
        <v>0</v>
      </c>
      <c r="F1093" s="97">
        <v>0</v>
      </c>
      <c r="G1093" s="91">
        <f t="shared" si="60"/>
        <v>0</v>
      </c>
      <c r="H1093" s="91">
        <f t="shared" si="61"/>
        <v>0</v>
      </c>
      <c r="I1093" s="91">
        <f t="shared" si="63"/>
        <v>0</v>
      </c>
    </row>
    <row r="1094" ht="20.25" customHeight="1" spans="1:9">
      <c r="A1094" s="20" t="s">
        <v>1259</v>
      </c>
      <c r="B1094" s="114" t="s">
        <v>84</v>
      </c>
      <c r="C1094" s="9">
        <v>60</v>
      </c>
      <c r="D1094" s="9">
        <v>53</v>
      </c>
      <c r="E1094" s="98">
        <v>136</v>
      </c>
      <c r="F1094" s="97">
        <f>F1095+F1096+F1097</f>
        <v>53</v>
      </c>
      <c r="G1094" s="91">
        <f t="shared" si="60"/>
        <v>88.3333333333333</v>
      </c>
      <c r="H1094" s="91">
        <f t="shared" si="61"/>
        <v>100</v>
      </c>
      <c r="I1094" s="91">
        <f t="shared" si="63"/>
        <v>38.9705882352941</v>
      </c>
    </row>
    <row r="1095" ht="20.25" customHeight="1" spans="1:9">
      <c r="A1095" s="20"/>
      <c r="B1095" s="114" t="s">
        <v>1260</v>
      </c>
      <c r="C1095" s="9">
        <v>0</v>
      </c>
      <c r="D1095" s="9">
        <v>0</v>
      </c>
      <c r="E1095" s="98">
        <v>0</v>
      </c>
      <c r="F1095" s="97">
        <v>0</v>
      </c>
      <c r="G1095" s="91">
        <f t="shared" si="60"/>
        <v>0</v>
      </c>
      <c r="H1095" s="91">
        <f t="shared" si="61"/>
        <v>0</v>
      </c>
      <c r="I1095" s="91">
        <f t="shared" si="63"/>
        <v>0</v>
      </c>
    </row>
    <row r="1096" ht="20.25" customHeight="1" spans="1:9">
      <c r="A1096" s="20"/>
      <c r="B1096" s="114" t="s">
        <v>1261</v>
      </c>
      <c r="C1096" s="9">
        <v>0</v>
      </c>
      <c r="D1096" s="9">
        <v>0</v>
      </c>
      <c r="E1096" s="98">
        <v>0</v>
      </c>
      <c r="F1096" s="97">
        <v>0</v>
      </c>
      <c r="G1096" s="91">
        <f t="shared" si="60"/>
        <v>0</v>
      </c>
      <c r="H1096" s="91">
        <f t="shared" si="61"/>
        <v>0</v>
      </c>
      <c r="I1096" s="91">
        <f t="shared" si="63"/>
        <v>0</v>
      </c>
    </row>
    <row r="1097" ht="20.25" customHeight="1" spans="1:9">
      <c r="A1097" s="20"/>
      <c r="B1097" s="114" t="s">
        <v>1262</v>
      </c>
      <c r="C1097" s="9">
        <v>60</v>
      </c>
      <c r="D1097" s="9">
        <v>53</v>
      </c>
      <c r="E1097" s="98">
        <v>136</v>
      </c>
      <c r="F1097" s="97">
        <v>53</v>
      </c>
      <c r="G1097" s="91">
        <f t="shared" si="60"/>
        <v>88.3333333333333</v>
      </c>
      <c r="H1097" s="91">
        <f t="shared" si="61"/>
        <v>100</v>
      </c>
      <c r="I1097" s="91">
        <f t="shared" si="63"/>
        <v>38.9705882352941</v>
      </c>
    </row>
    <row r="1098" ht="20.25" customHeight="1" spans="1:9">
      <c r="A1098" s="20"/>
      <c r="B1098" s="114"/>
      <c r="C1098" s="9">
        <v>0</v>
      </c>
      <c r="D1098" s="9">
        <v>0</v>
      </c>
      <c r="E1098" s="98">
        <v>0</v>
      </c>
      <c r="F1098" s="98">
        <v>0</v>
      </c>
      <c r="G1098" s="91">
        <v>0</v>
      </c>
      <c r="H1098" s="91">
        <v>0</v>
      </c>
      <c r="I1098" s="91">
        <v>0</v>
      </c>
    </row>
    <row r="1099" ht="20.25" customHeight="1" spans="1:9">
      <c r="A1099" s="20"/>
      <c r="B1099" s="122" t="s">
        <v>85</v>
      </c>
      <c r="C1099" s="9">
        <v>319690</v>
      </c>
      <c r="D1099" s="9">
        <v>318346</v>
      </c>
      <c r="E1099" s="98">
        <v>262474</v>
      </c>
      <c r="F1099" s="98">
        <v>302858</v>
      </c>
      <c r="G1099" s="91">
        <f>IF(C1099&lt;&gt;0,(F1099/C1099)*100,0)</f>
        <v>94.7348994338265</v>
      </c>
      <c r="H1099" s="91">
        <f>IF(D1099&lt;&gt;0,(F1099/D1099)*100,0)</f>
        <v>95.1348532728541</v>
      </c>
      <c r="I1099" s="91">
        <f>IF(E1099&lt;&gt;0,(F1099/E1099)*100,0)</f>
        <v>115.385904889627</v>
      </c>
    </row>
  </sheetData>
  <mergeCells count="1">
    <mergeCell ref="A1:I1"/>
  </mergeCells>
  <pageMargins left="0.691666666666667" right="0.691666666666667" top="0.75" bottom="0.75" header="0" footer="0"/>
  <pageSetup paperSize="9" scale="50" orientation="portrait" blackAndWhite="1" useFirstPageNumber="1"/>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76"/>
  <sheetViews>
    <sheetView showGridLines="0" view="pageBreakPreview" zoomScaleNormal="100" workbookViewId="0">
      <selection activeCell="I8" sqref="I8"/>
    </sheetView>
  </sheetViews>
  <sheetFormatPr defaultColWidth="9.71296296296296" defaultRowHeight="14.25" customHeight="1" outlineLevelCol="4"/>
  <cols>
    <col min="1" max="1" width="9" style="2"/>
    <col min="2" max="2" width="48.2407407407407" style="106" customWidth="1"/>
    <col min="3" max="5" width="15.6203703703704" style="106" customWidth="1"/>
    <col min="6" max="16384" width="9.12962962962963" style="2"/>
  </cols>
  <sheetData>
    <row r="1" s="106" customFormat="1" ht="50.25" customHeight="1" spans="1:5">
      <c r="A1" s="32" t="s">
        <v>1336</v>
      </c>
      <c r="B1" s="32"/>
      <c r="C1" s="32"/>
      <c r="D1" s="32"/>
      <c r="E1" s="32"/>
    </row>
    <row r="2" s="106" customFormat="1" ht="20.25" customHeight="1" spans="2:5">
      <c r="B2" s="90"/>
      <c r="C2" s="90"/>
      <c r="D2" s="90"/>
      <c r="E2" s="5" t="s">
        <v>1</v>
      </c>
    </row>
    <row r="3" s="106" customFormat="1" ht="30" customHeight="1" spans="1:5">
      <c r="A3" s="6" t="s">
        <v>108</v>
      </c>
      <c r="B3" s="7" t="s">
        <v>58</v>
      </c>
      <c r="C3" s="7" t="s">
        <v>7</v>
      </c>
      <c r="D3" s="7" t="s">
        <v>6</v>
      </c>
      <c r="E3" s="7" t="s">
        <v>1264</v>
      </c>
    </row>
    <row r="4" s="106" customFormat="1" ht="20.25" customHeight="1" spans="1:5">
      <c r="A4" s="92"/>
      <c r="B4" s="108" t="s">
        <v>86</v>
      </c>
      <c r="C4" s="9">
        <v>37845</v>
      </c>
      <c r="D4" s="9">
        <f>D12+D51</f>
        <v>7797</v>
      </c>
      <c r="E4" s="91">
        <f t="shared" ref="E4:E67" si="0">IF(D4&lt;&gt;0,(C4/D4)*100,0)</f>
        <v>485.378991919969</v>
      </c>
    </row>
    <row r="5" s="106" customFormat="1" ht="20.25" customHeight="1" spans="1:5">
      <c r="A5" s="30" t="s">
        <v>110</v>
      </c>
      <c r="B5" s="108" t="s">
        <v>1337</v>
      </c>
      <c r="C5" s="9">
        <v>0</v>
      </c>
      <c r="D5" s="9">
        <v>0</v>
      </c>
      <c r="E5" s="91">
        <f t="shared" si="0"/>
        <v>0</v>
      </c>
    </row>
    <row r="6" s="106" customFormat="1" ht="20.25" customHeight="1" spans="1:5">
      <c r="A6" s="92"/>
      <c r="B6" s="109" t="s">
        <v>1338</v>
      </c>
      <c r="C6" s="9">
        <v>0</v>
      </c>
      <c r="D6" s="9">
        <v>0</v>
      </c>
      <c r="E6" s="91">
        <f t="shared" si="0"/>
        <v>0</v>
      </c>
    </row>
    <row r="7" s="106" customFormat="1" ht="20.25" customHeight="1" spans="1:5">
      <c r="A7" s="92"/>
      <c r="B7" s="109" t="s">
        <v>1339</v>
      </c>
      <c r="C7" s="9">
        <v>0</v>
      </c>
      <c r="D7" s="9">
        <v>0</v>
      </c>
      <c r="E7" s="91">
        <f t="shared" si="0"/>
        <v>0</v>
      </c>
    </row>
    <row r="8" s="106" customFormat="1" ht="20.25" customHeight="1" spans="1:5">
      <c r="A8" s="92"/>
      <c r="B8" s="109" t="s">
        <v>1340</v>
      </c>
      <c r="C8" s="9">
        <v>0</v>
      </c>
      <c r="D8" s="9">
        <v>0</v>
      </c>
      <c r="E8" s="91">
        <f t="shared" si="0"/>
        <v>0</v>
      </c>
    </row>
    <row r="9" s="106" customFormat="1" ht="20.25" customHeight="1" spans="1:5">
      <c r="A9" s="92"/>
      <c r="B9" s="109" t="s">
        <v>1341</v>
      </c>
      <c r="C9" s="9">
        <v>0</v>
      </c>
      <c r="D9" s="9">
        <v>0</v>
      </c>
      <c r="E9" s="91">
        <f t="shared" si="0"/>
        <v>0</v>
      </c>
    </row>
    <row r="10" s="106" customFormat="1" ht="20.25" customHeight="1" spans="1:5">
      <c r="A10" s="92"/>
      <c r="B10" s="109" t="s">
        <v>1342</v>
      </c>
      <c r="C10" s="9">
        <v>0</v>
      </c>
      <c r="D10" s="9">
        <v>0</v>
      </c>
      <c r="E10" s="91">
        <f t="shared" si="0"/>
        <v>0</v>
      </c>
    </row>
    <row r="11" s="106" customFormat="1" ht="20.25" customHeight="1" spans="1:5">
      <c r="A11" s="92"/>
      <c r="B11" s="109" t="s">
        <v>1343</v>
      </c>
      <c r="C11" s="9">
        <v>0</v>
      </c>
      <c r="D11" s="9">
        <v>0</v>
      </c>
      <c r="E11" s="91">
        <f t="shared" si="0"/>
        <v>0</v>
      </c>
    </row>
    <row r="12" s="106" customFormat="1" ht="20.25" customHeight="1" spans="1:5">
      <c r="A12" s="30" t="s">
        <v>275</v>
      </c>
      <c r="B12" s="108" t="s">
        <v>1344</v>
      </c>
      <c r="C12" s="9">
        <v>37845</v>
      </c>
      <c r="D12" s="9">
        <v>4370</v>
      </c>
      <c r="E12" s="91">
        <f t="shared" si="0"/>
        <v>866.018306636156</v>
      </c>
    </row>
    <row r="13" s="106" customFormat="1" ht="20.25" customHeight="1" spans="1:5">
      <c r="A13" s="92"/>
      <c r="B13" s="109" t="s">
        <v>1345</v>
      </c>
      <c r="C13" s="9">
        <v>37845</v>
      </c>
      <c r="D13" s="9">
        <v>0</v>
      </c>
      <c r="E13" s="91">
        <f t="shared" si="0"/>
        <v>0</v>
      </c>
    </row>
    <row r="14" s="106" customFormat="1" ht="20.25" customHeight="1" spans="1:5">
      <c r="A14" s="92"/>
      <c r="B14" s="109" t="s">
        <v>1346</v>
      </c>
      <c r="C14" s="9">
        <v>0</v>
      </c>
      <c r="D14" s="9">
        <v>0</v>
      </c>
      <c r="E14" s="91">
        <f t="shared" si="0"/>
        <v>0</v>
      </c>
    </row>
    <row r="15" s="106" customFormat="1" ht="20.25" customHeight="1" spans="1:5">
      <c r="A15" s="92"/>
      <c r="B15" s="109" t="s">
        <v>1347</v>
      </c>
      <c r="C15" s="9">
        <v>0</v>
      </c>
      <c r="D15" s="9">
        <v>1176</v>
      </c>
      <c r="E15" s="91">
        <f t="shared" si="0"/>
        <v>0</v>
      </c>
    </row>
    <row r="16" s="106" customFormat="1" ht="20.25" customHeight="1" spans="1:5">
      <c r="A16" s="92"/>
      <c r="B16" s="109" t="s">
        <v>1348</v>
      </c>
      <c r="C16" s="9">
        <v>0</v>
      </c>
      <c r="D16" s="9">
        <v>0</v>
      </c>
      <c r="E16" s="91">
        <f t="shared" si="0"/>
        <v>0</v>
      </c>
    </row>
    <row r="17" s="106" customFormat="1" ht="20.25" customHeight="1" spans="1:5">
      <c r="A17" s="92"/>
      <c r="B17" s="109" t="s">
        <v>1349</v>
      </c>
      <c r="C17" s="9">
        <v>0</v>
      </c>
      <c r="D17" s="9">
        <v>0</v>
      </c>
      <c r="E17" s="91">
        <f t="shared" si="0"/>
        <v>0</v>
      </c>
    </row>
    <row r="18" s="106" customFormat="1" ht="20.25" customHeight="1" spans="1:5">
      <c r="A18" s="92"/>
      <c r="B18" s="109" t="s">
        <v>1350</v>
      </c>
      <c r="C18" s="9">
        <v>0</v>
      </c>
      <c r="D18" s="9">
        <v>0</v>
      </c>
      <c r="E18" s="91">
        <f t="shared" si="0"/>
        <v>0</v>
      </c>
    </row>
    <row r="19" s="106" customFormat="1" ht="20.25" customHeight="1" spans="1:5">
      <c r="A19" s="92"/>
      <c r="B19" s="109" t="s">
        <v>1351</v>
      </c>
      <c r="C19" s="9">
        <v>0</v>
      </c>
      <c r="D19" s="9">
        <v>0</v>
      </c>
      <c r="E19" s="91">
        <f t="shared" si="0"/>
        <v>0</v>
      </c>
    </row>
    <row r="20" s="106" customFormat="1" ht="20.25" customHeight="1" spans="1:5">
      <c r="A20" s="92"/>
      <c r="B20" s="109" t="s">
        <v>1352</v>
      </c>
      <c r="C20" s="9">
        <v>0</v>
      </c>
      <c r="D20" s="9">
        <v>0</v>
      </c>
      <c r="E20" s="91">
        <f t="shared" si="0"/>
        <v>0</v>
      </c>
    </row>
    <row r="21" s="106" customFormat="1" ht="20.25" customHeight="1" spans="1:5">
      <c r="A21" s="92"/>
      <c r="B21" s="109" t="s">
        <v>1353</v>
      </c>
      <c r="C21" s="9">
        <v>0</v>
      </c>
      <c r="D21" s="9">
        <v>0</v>
      </c>
      <c r="E21" s="91">
        <f t="shared" si="0"/>
        <v>0</v>
      </c>
    </row>
    <row r="22" s="106" customFormat="1" ht="20.25" customHeight="1" spans="1:5">
      <c r="A22" s="92"/>
      <c r="B22" s="109" t="s">
        <v>1354</v>
      </c>
      <c r="C22" s="9">
        <v>0</v>
      </c>
      <c r="D22" s="9">
        <v>0</v>
      </c>
      <c r="E22" s="91">
        <f t="shared" si="0"/>
        <v>0</v>
      </c>
    </row>
    <row r="23" s="106" customFormat="1" ht="20.25" customHeight="1" spans="1:5">
      <c r="A23" s="92"/>
      <c r="B23" s="109" t="s">
        <v>1355</v>
      </c>
      <c r="C23" s="9">
        <v>0</v>
      </c>
      <c r="D23" s="9">
        <v>0</v>
      </c>
      <c r="E23" s="91">
        <f t="shared" si="0"/>
        <v>0</v>
      </c>
    </row>
    <row r="24" s="106" customFormat="1" ht="20.25" customHeight="1" spans="1:5">
      <c r="A24" s="92"/>
      <c r="B24" s="109" t="s">
        <v>1356</v>
      </c>
      <c r="C24" s="9">
        <v>0</v>
      </c>
      <c r="D24" s="9">
        <v>0</v>
      </c>
      <c r="E24" s="91">
        <f t="shared" si="0"/>
        <v>0</v>
      </c>
    </row>
    <row r="25" s="106" customFormat="1" ht="20.25" customHeight="1" spans="1:5">
      <c r="A25" s="92"/>
      <c r="B25" s="109" t="s">
        <v>1357</v>
      </c>
      <c r="C25" s="9">
        <v>0</v>
      </c>
      <c r="D25" s="9">
        <v>0</v>
      </c>
      <c r="E25" s="91">
        <f t="shared" si="0"/>
        <v>0</v>
      </c>
    </row>
    <row r="26" s="106" customFormat="1" ht="20.25" customHeight="1" spans="1:5">
      <c r="A26" s="92"/>
      <c r="B26" s="109" t="s">
        <v>1358</v>
      </c>
      <c r="C26" s="9">
        <v>0</v>
      </c>
      <c r="D26" s="9">
        <v>0</v>
      </c>
      <c r="E26" s="91">
        <f t="shared" si="0"/>
        <v>0</v>
      </c>
    </row>
    <row r="27" s="106" customFormat="1" ht="20.25" customHeight="1" spans="1:5">
      <c r="A27" s="92"/>
      <c r="B27" s="109" t="s">
        <v>1359</v>
      </c>
      <c r="C27" s="9">
        <v>0</v>
      </c>
      <c r="D27" s="9">
        <v>0</v>
      </c>
      <c r="E27" s="91">
        <f t="shared" si="0"/>
        <v>0</v>
      </c>
    </row>
    <row r="28" s="106" customFormat="1" ht="20.25" customHeight="1" spans="1:5">
      <c r="A28" s="92"/>
      <c r="B28" s="109" t="s">
        <v>1360</v>
      </c>
      <c r="C28" s="9">
        <v>0</v>
      </c>
      <c r="D28" s="9">
        <v>0</v>
      </c>
      <c r="E28" s="91">
        <f t="shared" si="0"/>
        <v>0</v>
      </c>
    </row>
    <row r="29" s="106" customFormat="1" ht="20.25" customHeight="1" spans="1:5">
      <c r="A29" s="92"/>
      <c r="B29" s="109" t="s">
        <v>1361</v>
      </c>
      <c r="C29" s="9">
        <v>0</v>
      </c>
      <c r="D29" s="9">
        <v>0</v>
      </c>
      <c r="E29" s="91">
        <f t="shared" si="0"/>
        <v>0</v>
      </c>
    </row>
    <row r="30" s="106" customFormat="1" ht="20.25" customHeight="1" spans="1:5">
      <c r="A30" s="92"/>
      <c r="B30" s="109" t="s">
        <v>1362</v>
      </c>
      <c r="C30" s="9">
        <v>0</v>
      </c>
      <c r="D30" s="9">
        <v>0</v>
      </c>
      <c r="E30" s="91">
        <f t="shared" si="0"/>
        <v>0</v>
      </c>
    </row>
    <row r="31" s="106" customFormat="1" ht="20.25" customHeight="1" spans="1:5">
      <c r="A31" s="92"/>
      <c r="B31" s="109" t="s">
        <v>1363</v>
      </c>
      <c r="C31" s="9">
        <v>0</v>
      </c>
      <c r="D31" s="9">
        <v>0</v>
      </c>
      <c r="E31" s="91">
        <f t="shared" si="0"/>
        <v>0</v>
      </c>
    </row>
    <row r="32" s="106" customFormat="1" ht="20.25" customHeight="1" spans="1:5">
      <c r="A32" s="92"/>
      <c r="B32" s="109" t="s">
        <v>1364</v>
      </c>
      <c r="C32" s="9">
        <v>0</v>
      </c>
      <c r="D32" s="9">
        <v>0</v>
      </c>
      <c r="E32" s="91">
        <f t="shared" si="0"/>
        <v>0</v>
      </c>
    </row>
    <row r="33" s="106" customFormat="1" ht="20.25" customHeight="1" spans="1:5">
      <c r="A33" s="92"/>
      <c r="B33" s="109" t="s">
        <v>1365</v>
      </c>
      <c r="C33" s="9">
        <v>0</v>
      </c>
      <c r="D33" s="9">
        <v>273</v>
      </c>
      <c r="E33" s="91">
        <f t="shared" si="0"/>
        <v>0</v>
      </c>
    </row>
    <row r="34" s="106" customFormat="1" ht="20.25" customHeight="1" spans="1:5">
      <c r="A34" s="92"/>
      <c r="B34" s="109" t="s">
        <v>1366</v>
      </c>
      <c r="C34" s="9">
        <v>0</v>
      </c>
      <c r="D34" s="9">
        <v>63</v>
      </c>
      <c r="E34" s="91">
        <f t="shared" si="0"/>
        <v>0</v>
      </c>
    </row>
    <row r="35" s="106" customFormat="1" ht="20.25" customHeight="1" spans="1:5">
      <c r="A35" s="92"/>
      <c r="B35" s="109" t="s">
        <v>1367</v>
      </c>
      <c r="C35" s="9">
        <v>0</v>
      </c>
      <c r="D35" s="9">
        <v>74</v>
      </c>
      <c r="E35" s="91">
        <f t="shared" si="0"/>
        <v>0</v>
      </c>
    </row>
    <row r="36" s="106" customFormat="1" ht="20.25" customHeight="1" spans="1:5">
      <c r="A36" s="92"/>
      <c r="B36" s="109" t="s">
        <v>1368</v>
      </c>
      <c r="C36" s="9">
        <v>0</v>
      </c>
      <c r="D36" s="9">
        <v>178</v>
      </c>
      <c r="E36" s="91">
        <f t="shared" si="0"/>
        <v>0</v>
      </c>
    </row>
    <row r="37" s="106" customFormat="1" ht="20.25" customHeight="1" spans="1:5">
      <c r="A37" s="92"/>
      <c r="B37" s="109" t="s">
        <v>1369</v>
      </c>
      <c r="C37" s="9">
        <v>0</v>
      </c>
      <c r="D37" s="9">
        <v>2494</v>
      </c>
      <c r="E37" s="91">
        <f t="shared" si="0"/>
        <v>0</v>
      </c>
    </row>
    <row r="38" s="106" customFormat="1" ht="20.25" customHeight="1" spans="1:5">
      <c r="A38" s="92"/>
      <c r="B38" s="109" t="s">
        <v>1370</v>
      </c>
      <c r="C38" s="9">
        <v>0</v>
      </c>
      <c r="D38" s="9"/>
      <c r="E38" s="91">
        <f t="shared" si="0"/>
        <v>0</v>
      </c>
    </row>
    <row r="39" s="106" customFormat="1" ht="20.25" customHeight="1" spans="1:5">
      <c r="A39" s="92"/>
      <c r="B39" s="109" t="s">
        <v>1371</v>
      </c>
      <c r="C39" s="9">
        <v>0</v>
      </c>
      <c r="D39" s="9">
        <v>17</v>
      </c>
      <c r="E39" s="91">
        <f t="shared" si="0"/>
        <v>0</v>
      </c>
    </row>
    <row r="40" s="106" customFormat="1" ht="20.25" customHeight="1" spans="1:5">
      <c r="A40" s="92"/>
      <c r="B40" s="109" t="s">
        <v>1372</v>
      </c>
      <c r="C40" s="9">
        <v>0</v>
      </c>
      <c r="D40" s="9">
        <v>0</v>
      </c>
      <c r="E40" s="91">
        <f t="shared" si="0"/>
        <v>0</v>
      </c>
    </row>
    <row r="41" s="106" customFormat="1" ht="20.25" customHeight="1" spans="1:5">
      <c r="A41" s="92"/>
      <c r="B41" s="109" t="s">
        <v>1373</v>
      </c>
      <c r="C41" s="9">
        <v>0</v>
      </c>
      <c r="D41" s="9">
        <v>0</v>
      </c>
      <c r="E41" s="91">
        <f t="shared" si="0"/>
        <v>0</v>
      </c>
    </row>
    <row r="42" s="106" customFormat="1" ht="20.25" customHeight="1" spans="1:5">
      <c r="A42" s="92"/>
      <c r="B42" s="109" t="s">
        <v>1374</v>
      </c>
      <c r="C42" s="9">
        <v>0</v>
      </c>
      <c r="D42" s="9">
        <v>0</v>
      </c>
      <c r="E42" s="91">
        <f t="shared" si="0"/>
        <v>0</v>
      </c>
    </row>
    <row r="43" s="106" customFormat="1" ht="20.25" customHeight="1" spans="1:5">
      <c r="A43" s="92"/>
      <c r="B43" s="109" t="s">
        <v>1375</v>
      </c>
      <c r="C43" s="9">
        <v>0</v>
      </c>
      <c r="D43" s="9">
        <v>27</v>
      </c>
      <c r="E43" s="91">
        <f t="shared" si="0"/>
        <v>0</v>
      </c>
    </row>
    <row r="44" s="106" customFormat="1" ht="20.25" customHeight="1" spans="1:5">
      <c r="A44" s="92"/>
      <c r="B44" s="109" t="s">
        <v>1376</v>
      </c>
      <c r="C44" s="9">
        <v>0</v>
      </c>
      <c r="D44" s="9">
        <v>0</v>
      </c>
      <c r="E44" s="91">
        <f t="shared" si="0"/>
        <v>0</v>
      </c>
    </row>
    <row r="45" s="106" customFormat="1" ht="20.25" customHeight="1" spans="1:5">
      <c r="A45" s="92"/>
      <c r="B45" s="109" t="s">
        <v>1377</v>
      </c>
      <c r="C45" s="9">
        <v>0</v>
      </c>
      <c r="D45" s="9">
        <v>68</v>
      </c>
      <c r="E45" s="91">
        <f t="shared" si="0"/>
        <v>0</v>
      </c>
    </row>
    <row r="46" s="106" customFormat="1" ht="20.25" customHeight="1" spans="1:5">
      <c r="A46" s="92"/>
      <c r="B46" s="109" t="s">
        <v>1378</v>
      </c>
      <c r="C46" s="9">
        <v>0</v>
      </c>
      <c r="D46" s="9">
        <v>0</v>
      </c>
      <c r="E46" s="91">
        <f t="shared" si="0"/>
        <v>0</v>
      </c>
    </row>
    <row r="47" s="106" customFormat="1" ht="20.25" customHeight="1" spans="1:5">
      <c r="A47" s="92"/>
      <c r="B47" s="109" t="s">
        <v>1379</v>
      </c>
      <c r="C47" s="9">
        <v>0</v>
      </c>
      <c r="D47" s="9">
        <v>0</v>
      </c>
      <c r="E47" s="91">
        <f t="shared" si="0"/>
        <v>0</v>
      </c>
    </row>
    <row r="48" s="106" customFormat="1" ht="20.25" customHeight="1" spans="1:5">
      <c r="A48" s="92"/>
      <c r="B48" s="109" t="s">
        <v>1380</v>
      </c>
      <c r="C48" s="9">
        <v>0</v>
      </c>
      <c r="D48" s="9">
        <v>0</v>
      </c>
      <c r="E48" s="91">
        <f t="shared" si="0"/>
        <v>0</v>
      </c>
    </row>
    <row r="49" s="106" customFormat="1" ht="20.25" customHeight="1" spans="1:5">
      <c r="A49" s="92"/>
      <c r="B49" s="109" t="s">
        <v>1381</v>
      </c>
      <c r="C49" s="9">
        <v>0</v>
      </c>
      <c r="D49" s="9">
        <v>0</v>
      </c>
      <c r="E49" s="91">
        <f t="shared" si="0"/>
        <v>0</v>
      </c>
    </row>
    <row r="50" s="106" customFormat="1" ht="20.25" customHeight="1" spans="1:5">
      <c r="A50" s="92"/>
      <c r="B50" s="109" t="s">
        <v>1382</v>
      </c>
      <c r="C50" s="9">
        <v>0</v>
      </c>
      <c r="D50" s="9">
        <v>0</v>
      </c>
      <c r="E50" s="91">
        <f t="shared" si="0"/>
        <v>0</v>
      </c>
    </row>
    <row r="51" s="106" customFormat="1" ht="20.25" customHeight="1" spans="1:5">
      <c r="A51" s="30" t="s">
        <v>276</v>
      </c>
      <c r="B51" s="108" t="s">
        <v>1383</v>
      </c>
      <c r="C51" s="9">
        <v>0</v>
      </c>
      <c r="D51" s="9">
        <v>3427</v>
      </c>
      <c r="E51" s="91">
        <f t="shared" si="0"/>
        <v>0</v>
      </c>
    </row>
    <row r="52" s="106" customFormat="1" ht="20.25" customHeight="1" spans="1:5">
      <c r="A52" s="110"/>
      <c r="B52" s="109" t="s">
        <v>1384</v>
      </c>
      <c r="C52" s="9">
        <v>0</v>
      </c>
      <c r="D52" s="9">
        <v>334</v>
      </c>
      <c r="E52" s="91">
        <f t="shared" si="0"/>
        <v>0</v>
      </c>
    </row>
    <row r="53" s="106" customFormat="1" ht="20.25" customHeight="1" spans="1:5">
      <c r="A53" s="92"/>
      <c r="B53" s="109" t="s">
        <v>1385</v>
      </c>
      <c r="C53" s="9">
        <v>0</v>
      </c>
      <c r="D53" s="9">
        <v>0</v>
      </c>
      <c r="E53" s="91">
        <f t="shared" si="0"/>
        <v>0</v>
      </c>
    </row>
    <row r="54" s="106" customFormat="1" ht="20.25" customHeight="1" spans="1:5">
      <c r="A54" s="92"/>
      <c r="B54" s="109" t="s">
        <v>1386</v>
      </c>
      <c r="C54" s="9">
        <v>0</v>
      </c>
      <c r="D54" s="9">
        <v>0</v>
      </c>
      <c r="E54" s="91">
        <f t="shared" si="0"/>
        <v>0</v>
      </c>
    </row>
    <row r="55" s="106" customFormat="1" ht="20.25" customHeight="1" spans="1:5">
      <c r="A55" s="92"/>
      <c r="B55" s="109" t="s">
        <v>1387</v>
      </c>
      <c r="C55" s="9">
        <v>0</v>
      </c>
      <c r="D55" s="9">
        <v>2</v>
      </c>
      <c r="E55" s="91">
        <f t="shared" si="0"/>
        <v>0</v>
      </c>
    </row>
    <row r="56" s="106" customFormat="1" ht="20.25" customHeight="1" spans="1:5">
      <c r="A56" s="92"/>
      <c r="B56" s="109" t="s">
        <v>1388</v>
      </c>
      <c r="C56" s="9">
        <v>0</v>
      </c>
      <c r="D56" s="9">
        <v>0</v>
      </c>
      <c r="E56" s="91">
        <f t="shared" si="0"/>
        <v>0</v>
      </c>
    </row>
    <row r="57" s="106" customFormat="1" ht="20.25" customHeight="1" spans="1:5">
      <c r="A57" s="92"/>
      <c r="B57" s="109" t="s">
        <v>1389</v>
      </c>
      <c r="C57" s="9">
        <v>0</v>
      </c>
      <c r="D57" s="9">
        <v>12</v>
      </c>
      <c r="E57" s="91">
        <f t="shared" si="0"/>
        <v>0</v>
      </c>
    </row>
    <row r="58" s="106" customFormat="1" ht="20.25" customHeight="1" spans="1:5">
      <c r="A58" s="92"/>
      <c r="B58" s="109" t="s">
        <v>1390</v>
      </c>
      <c r="C58" s="9">
        <v>0</v>
      </c>
      <c r="D58" s="9">
        <v>2</v>
      </c>
      <c r="E58" s="91">
        <f t="shared" si="0"/>
        <v>0</v>
      </c>
    </row>
    <row r="59" s="106" customFormat="1" ht="20.25" customHeight="1" spans="1:5">
      <c r="A59" s="92"/>
      <c r="B59" s="109" t="s">
        <v>1391</v>
      </c>
      <c r="C59" s="9">
        <v>0</v>
      </c>
      <c r="D59" s="9">
        <v>154</v>
      </c>
      <c r="E59" s="91">
        <f t="shared" si="0"/>
        <v>0</v>
      </c>
    </row>
    <row r="60" s="106" customFormat="1" ht="20.25" customHeight="1" spans="1:5">
      <c r="A60" s="92"/>
      <c r="B60" s="109" t="s">
        <v>1392</v>
      </c>
      <c r="C60" s="9">
        <v>0</v>
      </c>
      <c r="D60" s="9">
        <v>150</v>
      </c>
      <c r="E60" s="91">
        <f t="shared" si="0"/>
        <v>0</v>
      </c>
    </row>
    <row r="61" s="106" customFormat="1" ht="20.25" customHeight="1" spans="1:5">
      <c r="A61" s="92"/>
      <c r="B61" s="109" t="s">
        <v>1393</v>
      </c>
      <c r="C61" s="9">
        <v>0</v>
      </c>
      <c r="D61" s="9">
        <v>0</v>
      </c>
      <c r="E61" s="91">
        <f t="shared" si="0"/>
        <v>0</v>
      </c>
    </row>
    <row r="62" s="106" customFormat="1" ht="20.25" customHeight="1" spans="1:5">
      <c r="A62" s="92"/>
      <c r="B62" s="109" t="s">
        <v>1394</v>
      </c>
      <c r="C62" s="9">
        <v>0</v>
      </c>
      <c r="D62" s="9">
        <v>52</v>
      </c>
      <c r="E62" s="91">
        <f t="shared" si="0"/>
        <v>0</v>
      </c>
    </row>
    <row r="63" s="106" customFormat="1" ht="20.25" customHeight="1" spans="1:5">
      <c r="A63" s="92"/>
      <c r="B63" s="109" t="s">
        <v>1395</v>
      </c>
      <c r="C63" s="9">
        <v>0</v>
      </c>
      <c r="D63" s="9">
        <v>2011</v>
      </c>
      <c r="E63" s="91">
        <f t="shared" si="0"/>
        <v>0</v>
      </c>
    </row>
    <row r="64" s="106" customFormat="1" ht="20.25" customHeight="1" spans="1:5">
      <c r="A64" s="92"/>
      <c r="B64" s="109" t="s">
        <v>1396</v>
      </c>
      <c r="C64" s="9">
        <v>0</v>
      </c>
      <c r="D64" s="9">
        <v>90</v>
      </c>
      <c r="E64" s="91">
        <f t="shared" si="0"/>
        <v>0</v>
      </c>
    </row>
    <row r="65" s="106" customFormat="1" ht="20.25" customHeight="1" spans="1:5">
      <c r="A65" s="92"/>
      <c r="B65" s="109" t="s">
        <v>1397</v>
      </c>
      <c r="C65" s="9">
        <v>0</v>
      </c>
      <c r="D65" s="9">
        <v>0</v>
      </c>
      <c r="E65" s="91">
        <f t="shared" si="0"/>
        <v>0</v>
      </c>
    </row>
    <row r="66" s="106" customFormat="1" ht="20.25" customHeight="1" spans="1:5">
      <c r="A66" s="92"/>
      <c r="B66" s="109" t="s">
        <v>1398</v>
      </c>
      <c r="C66" s="9">
        <v>0</v>
      </c>
      <c r="D66" s="9">
        <v>0</v>
      </c>
      <c r="E66" s="91">
        <f t="shared" si="0"/>
        <v>0</v>
      </c>
    </row>
    <row r="67" s="106" customFormat="1" ht="20.25" customHeight="1" spans="1:5">
      <c r="A67" s="92"/>
      <c r="B67" s="109" t="s">
        <v>1399</v>
      </c>
      <c r="C67" s="9">
        <v>0</v>
      </c>
      <c r="D67" s="9">
        <v>0</v>
      </c>
      <c r="E67" s="91">
        <f t="shared" si="0"/>
        <v>0</v>
      </c>
    </row>
    <row r="68" s="106" customFormat="1" ht="20.25" customHeight="1" spans="1:5">
      <c r="A68" s="92"/>
      <c r="B68" s="109" t="s">
        <v>1400</v>
      </c>
      <c r="C68" s="9">
        <v>0</v>
      </c>
      <c r="D68" s="9">
        <v>2</v>
      </c>
      <c r="E68" s="91">
        <f t="shared" ref="E68:E76" si="1">IF(D68&lt;&gt;0,(C68/D68)*100,0)</f>
        <v>0</v>
      </c>
    </row>
    <row r="69" s="106" customFormat="1" ht="20.25" customHeight="1" spans="1:5">
      <c r="A69" s="92"/>
      <c r="B69" s="109" t="s">
        <v>1401</v>
      </c>
      <c r="C69" s="9">
        <v>0</v>
      </c>
      <c r="D69" s="9">
        <v>555</v>
      </c>
      <c r="E69" s="91">
        <f t="shared" si="1"/>
        <v>0</v>
      </c>
    </row>
    <row r="70" s="106" customFormat="1" ht="20.25" customHeight="1" spans="1:5">
      <c r="A70" s="92"/>
      <c r="B70" s="109" t="s">
        <v>1402</v>
      </c>
      <c r="C70" s="9">
        <v>0</v>
      </c>
      <c r="D70" s="9">
        <v>0</v>
      </c>
      <c r="E70" s="91">
        <f t="shared" si="1"/>
        <v>0</v>
      </c>
    </row>
    <row r="71" s="106" customFormat="1" ht="20.25" customHeight="1" spans="1:5">
      <c r="A71" s="92"/>
      <c r="B71" s="109" t="s">
        <v>1403</v>
      </c>
      <c r="C71" s="9">
        <v>0</v>
      </c>
      <c r="D71" s="9">
        <v>63</v>
      </c>
      <c r="E71" s="91">
        <f t="shared" si="1"/>
        <v>0</v>
      </c>
    </row>
    <row r="72" s="106" customFormat="1" ht="20.25" customHeight="1" spans="1:5">
      <c r="A72" s="92"/>
      <c r="B72" s="109" t="s">
        <v>1404</v>
      </c>
      <c r="C72" s="9">
        <v>0</v>
      </c>
      <c r="D72" s="9">
        <v>0</v>
      </c>
      <c r="E72" s="91">
        <f t="shared" si="1"/>
        <v>0</v>
      </c>
    </row>
    <row r="73" s="106" customFormat="1" ht="20.25" customHeight="1" spans="1:5">
      <c r="A73" s="30" t="s">
        <v>277</v>
      </c>
      <c r="B73" s="108" t="s">
        <v>1405</v>
      </c>
      <c r="C73" s="9">
        <v>0</v>
      </c>
      <c r="D73" s="9">
        <v>0</v>
      </c>
      <c r="E73" s="91">
        <f t="shared" si="1"/>
        <v>0</v>
      </c>
    </row>
    <row r="74" s="106" customFormat="1" ht="20.25" customHeight="1" spans="1:5">
      <c r="A74" s="92"/>
      <c r="B74" s="109" t="s">
        <v>1406</v>
      </c>
      <c r="C74" s="9">
        <v>0</v>
      </c>
      <c r="D74" s="9">
        <v>0</v>
      </c>
      <c r="E74" s="91">
        <f t="shared" si="1"/>
        <v>0</v>
      </c>
    </row>
    <row r="75" ht="20.25" customHeight="1" spans="1:5">
      <c r="A75" s="92"/>
      <c r="B75" s="109" t="s">
        <v>1407</v>
      </c>
      <c r="C75" s="9">
        <v>0</v>
      </c>
      <c r="D75" s="9">
        <v>0</v>
      </c>
      <c r="E75" s="91">
        <f t="shared" si="1"/>
        <v>0</v>
      </c>
    </row>
    <row r="76" ht="20.25" customHeight="1" spans="1:5">
      <c r="A76" s="30" t="s">
        <v>332</v>
      </c>
      <c r="B76" s="108" t="s">
        <v>1408</v>
      </c>
      <c r="C76" s="9">
        <f>C4-C73</f>
        <v>37845</v>
      </c>
      <c r="D76" s="9">
        <f>D4-D73</f>
        <v>7797</v>
      </c>
      <c r="E76" s="91">
        <f t="shared" si="1"/>
        <v>485.378991919969</v>
      </c>
    </row>
  </sheetData>
  <mergeCells count="1">
    <mergeCell ref="A1:E1"/>
  </mergeCells>
  <pageMargins left="0.691666666666667" right="0.691666666666667" top="0.75" bottom="0.75" header="0" footer="0"/>
  <pageSetup paperSize="9" scale="78" orientation="portrait" blackAndWhite="1"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16"/>
  <sheetViews>
    <sheetView showGridLines="0" view="pageBreakPreview" zoomScale="60" zoomScaleNormal="100" workbookViewId="0">
      <selection activeCell="I10" sqref="I10"/>
    </sheetView>
  </sheetViews>
  <sheetFormatPr defaultColWidth="9.71296296296296" defaultRowHeight="21" customHeight="1" outlineLevelCol="5"/>
  <cols>
    <col min="1" max="1" width="29.75" style="2" customWidth="1"/>
    <col min="2" max="6" width="15.6203703703704" style="2" customWidth="1"/>
    <col min="7" max="16384" width="9.12962962962963" style="2"/>
  </cols>
  <sheetData>
    <row r="1" s="106" customFormat="1" ht="50.25" customHeight="1" spans="1:6">
      <c r="A1" s="32" t="s">
        <v>1409</v>
      </c>
      <c r="B1" s="32"/>
      <c r="C1" s="32"/>
      <c r="D1" s="32"/>
      <c r="E1" s="32"/>
      <c r="F1" s="32"/>
    </row>
    <row r="2" s="106" customFormat="1" ht="20.25" customHeight="1" spans="1:6">
      <c r="A2" s="33"/>
      <c r="B2" s="33"/>
      <c r="C2" s="33"/>
      <c r="D2" s="33"/>
      <c r="E2" s="33"/>
      <c r="F2" s="5" t="s">
        <v>1</v>
      </c>
    </row>
    <row r="3" s="106" customFormat="1" ht="30" customHeight="1" spans="1:6">
      <c r="A3" s="6" t="s">
        <v>1410</v>
      </c>
      <c r="B3" s="7" t="s">
        <v>1411</v>
      </c>
      <c r="C3" s="7" t="s">
        <v>1412</v>
      </c>
      <c r="D3" s="7" t="s">
        <v>1413</v>
      </c>
      <c r="E3" s="7" t="s">
        <v>1414</v>
      </c>
      <c r="F3" s="7" t="s">
        <v>1415</v>
      </c>
    </row>
    <row r="4" s="106" customFormat="1" ht="30" customHeight="1" spans="1:6">
      <c r="A4" s="30" t="s">
        <v>1416</v>
      </c>
      <c r="B4" s="21"/>
      <c r="C4" s="21"/>
      <c r="D4" s="21"/>
      <c r="E4" s="21"/>
      <c r="F4" s="21"/>
    </row>
    <row r="5" s="106" customFormat="1" ht="30" customHeight="1" spans="1:6">
      <c r="A5" s="30" t="s">
        <v>1417</v>
      </c>
      <c r="B5" s="21"/>
      <c r="C5" s="21"/>
      <c r="D5" s="21"/>
      <c r="E5" s="21"/>
      <c r="F5" s="21"/>
    </row>
    <row r="6" s="106" customFormat="1" ht="30" customHeight="1" spans="1:6">
      <c r="A6" s="30" t="s">
        <v>1418</v>
      </c>
      <c r="B6" s="21"/>
      <c r="C6" s="21"/>
      <c r="D6" s="21"/>
      <c r="E6" s="21"/>
      <c r="F6" s="21"/>
    </row>
    <row r="7" s="106" customFormat="1" ht="30" customHeight="1" spans="1:6">
      <c r="A7" s="30" t="s">
        <v>1419</v>
      </c>
      <c r="B7" s="21"/>
      <c r="C7" s="21"/>
      <c r="D7" s="21"/>
      <c r="E7" s="21"/>
      <c r="F7" s="21"/>
    </row>
    <row r="8" s="106" customFormat="1" ht="30" customHeight="1" spans="1:6">
      <c r="A8" s="30" t="s">
        <v>1420</v>
      </c>
      <c r="B8" s="21" t="s">
        <v>1421</v>
      </c>
      <c r="C8" s="21"/>
      <c r="D8" s="21"/>
      <c r="E8" s="21" t="s">
        <v>1421</v>
      </c>
      <c r="F8" s="21"/>
    </row>
    <row r="9" s="106" customFormat="1" ht="30" customHeight="1" spans="1:6">
      <c r="A9" s="30" t="s">
        <v>1422</v>
      </c>
      <c r="B9" s="21"/>
      <c r="C9" s="21"/>
      <c r="D9" s="21"/>
      <c r="E9" s="21"/>
      <c r="F9" s="21"/>
    </row>
    <row r="10" s="106" customFormat="1" ht="30" customHeight="1" spans="1:6">
      <c r="A10" s="30" t="s">
        <v>1423</v>
      </c>
      <c r="B10" s="21"/>
      <c r="C10" s="21"/>
      <c r="D10" s="21"/>
      <c r="E10" s="21"/>
      <c r="F10" s="21"/>
    </row>
    <row r="11" s="106" customFormat="1" ht="30" customHeight="1" spans="1:6">
      <c r="A11" s="30" t="s">
        <v>1424</v>
      </c>
      <c r="B11" s="21"/>
      <c r="C11" s="21"/>
      <c r="D11" s="21"/>
      <c r="E11" s="21"/>
      <c r="F11" s="21"/>
    </row>
    <row r="12" s="106" customFormat="1" ht="30" customHeight="1" spans="1:6">
      <c r="A12" s="30" t="s">
        <v>1425</v>
      </c>
      <c r="B12" s="21" t="s">
        <v>1426</v>
      </c>
      <c r="C12" s="21"/>
      <c r="D12" s="21"/>
      <c r="E12" s="21" t="s">
        <v>1426</v>
      </c>
      <c r="F12" s="21"/>
    </row>
    <row r="13" s="106" customFormat="1" ht="30" customHeight="1" spans="1:6">
      <c r="A13" s="30" t="s">
        <v>1427</v>
      </c>
      <c r="B13" s="21"/>
      <c r="C13" s="21"/>
      <c r="D13" s="21"/>
      <c r="E13" s="21"/>
      <c r="F13" s="21"/>
    </row>
    <row r="14" s="106" customFormat="1" ht="30" customHeight="1" spans="1:6">
      <c r="A14" s="30" t="s">
        <v>1428</v>
      </c>
      <c r="B14" s="21"/>
      <c r="C14" s="21"/>
      <c r="D14" s="21"/>
      <c r="E14" s="21"/>
      <c r="F14" s="21"/>
    </row>
    <row r="15" s="106" customFormat="1" ht="20.25" customHeight="1" spans="1:6">
      <c r="A15" s="20" t="s">
        <v>1429</v>
      </c>
      <c r="B15" s="9">
        <f>B8+B12</f>
        <v>37845</v>
      </c>
      <c r="C15" s="9">
        <v>0</v>
      </c>
      <c r="D15" s="9">
        <v>0</v>
      </c>
      <c r="E15" s="9">
        <f>E8+E12</f>
        <v>37845</v>
      </c>
      <c r="F15" s="9">
        <v>0</v>
      </c>
    </row>
    <row r="16" s="106" customFormat="1" ht="20.25" customHeight="1" spans="1:6">
      <c r="A16" s="20" t="s">
        <v>1430</v>
      </c>
      <c r="B16" s="9">
        <v>0</v>
      </c>
      <c r="C16" s="9">
        <v>0</v>
      </c>
      <c r="D16" s="9">
        <v>0</v>
      </c>
      <c r="E16" s="9">
        <v>0</v>
      </c>
      <c r="F16" s="9">
        <v>0</v>
      </c>
    </row>
  </sheetData>
  <mergeCells count="1">
    <mergeCell ref="A1:F1"/>
  </mergeCells>
  <pageMargins left="0.691666666666667" right="0.691666666666667" top="0.75" bottom="0.75" header="0" footer="0"/>
  <pageSetup paperSize="9" scale="75" orientation="portrait" blackAndWhite="1"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Company>文山州直属党政机关单位</Company>
  <Application>WPS 表格</Application>
  <HeadingPairs>
    <vt:vector size="2" baseType="variant">
      <vt:variant>
        <vt:lpstr>工作表</vt:lpstr>
      </vt:variant>
      <vt:variant>
        <vt:i4>29</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lzs</dc:creator>
  <cp:lastModifiedBy>lh</cp:lastModifiedBy>
  <dcterms:created xsi:type="dcterms:W3CDTF">2023-09-14T11:28:00Z</dcterms:created>
  <dcterms:modified xsi:type="dcterms:W3CDTF">2023-09-22T02:18:18Z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84AC84F9655348CAA00D6021AD458BA7</vt:lpwstr>
  </property>
  <property fmtid="{D5CDD505-2E9C-101B-9397-08002B2CF9AE}" pid="3" name="KSOProductBuildVer">
    <vt:lpwstr>2052-11.8.6.8810</vt:lpwstr>
  </property>
</Properties>
</file>